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fnvnet-my.sharepoint.com/personal/hazel_vaneveld_fnv_nl/Documents/Bureaublad/"/>
    </mc:Choice>
  </mc:AlternateContent>
  <xr:revisionPtr revIDLastSave="2" documentId="8_{152567B6-730C-477D-ADE6-284410C60780}" xr6:coauthVersionLast="47" xr6:coauthVersionMax="47" xr10:uidLastSave="{D85E9D0D-C6C0-444D-9DB7-EADCC76984C2}"/>
  <bookViews>
    <workbookView xWindow="-120" yWindow="-120" windowWidth="20730" windowHeight="11160" xr2:uid="{00000000-000D-0000-FFFF-FFFF00000000}"/>
  </bookViews>
  <sheets>
    <sheet name="Salaristabel" sheetId="1" r:id="rId1"/>
    <sheet name="Inpassingstabe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G1" i="2"/>
  <c r="C92" i="1"/>
  <c r="C93" i="1"/>
  <c r="C94" i="1"/>
  <c r="C95" i="1"/>
  <c r="C96" i="1"/>
  <c r="C97" i="1"/>
  <c r="C98" i="1"/>
  <c r="C99" i="1"/>
  <c r="C100" i="1"/>
  <c r="C101" i="1"/>
  <c r="C102" i="1"/>
  <c r="C103" i="1"/>
  <c r="B92" i="1"/>
  <c r="B93" i="1"/>
  <c r="B94" i="1"/>
  <c r="B95" i="1"/>
  <c r="B96" i="1"/>
  <c r="B97" i="1"/>
  <c r="B98" i="1"/>
  <c r="B99" i="1"/>
  <c r="B100" i="1"/>
  <c r="B101" i="1"/>
  <c r="B102" i="1"/>
  <c r="B103" i="1"/>
  <c r="A103" i="1"/>
  <c r="A92" i="1"/>
  <c r="A93" i="1"/>
  <c r="A94" i="1"/>
  <c r="A95" i="1"/>
  <c r="A96" i="1"/>
  <c r="A97" i="1"/>
  <c r="A98" i="1"/>
  <c r="A99" i="1"/>
  <c r="A100" i="1"/>
  <c r="A101" i="1"/>
  <c r="A102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74" i="1"/>
  <c r="A75" i="1"/>
  <c r="A76" i="1"/>
  <c r="E2" i="1"/>
  <c r="F3" i="2" l="1"/>
  <c r="G8" i="2" l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7" i="2"/>
  <c r="I7" i="2" s="1"/>
  <c r="J7" i="2" s="1"/>
  <c r="F6" i="2"/>
  <c r="C6" i="2"/>
  <c r="C42" i="2" s="1"/>
  <c r="D42" i="2" s="1"/>
  <c r="F52" i="2" l="1"/>
  <c r="I52" i="2"/>
  <c r="J52" i="2" s="1"/>
  <c r="F32" i="2"/>
  <c r="I32" i="2"/>
  <c r="J32" i="2" s="1"/>
  <c r="F47" i="2"/>
  <c r="I47" i="2"/>
  <c r="J47" i="2" s="1"/>
  <c r="F43" i="2"/>
  <c r="I43" i="2"/>
  <c r="J43" i="2" s="1"/>
  <c r="F39" i="2"/>
  <c r="I39" i="2"/>
  <c r="J39" i="2" s="1"/>
  <c r="F35" i="2"/>
  <c r="I35" i="2"/>
  <c r="J35" i="2" s="1"/>
  <c r="F31" i="2"/>
  <c r="I31" i="2"/>
  <c r="J31" i="2" s="1"/>
  <c r="F27" i="2"/>
  <c r="I27" i="2"/>
  <c r="J27" i="2" s="1"/>
  <c r="F23" i="2"/>
  <c r="I23" i="2"/>
  <c r="J23" i="2" s="1"/>
  <c r="F19" i="2"/>
  <c r="I19" i="2"/>
  <c r="J19" i="2" s="1"/>
  <c r="F15" i="2"/>
  <c r="I15" i="2"/>
  <c r="J15" i="2" s="1"/>
  <c r="F11" i="2"/>
  <c r="I11" i="2"/>
  <c r="J11" i="2" s="1"/>
  <c r="F48" i="2"/>
  <c r="I48" i="2"/>
  <c r="J48" i="2" s="1"/>
  <c r="F40" i="2"/>
  <c r="I40" i="2"/>
  <c r="J40" i="2" s="1"/>
  <c r="F28" i="2"/>
  <c r="I28" i="2"/>
  <c r="J28" i="2" s="1"/>
  <c r="F16" i="2"/>
  <c r="I16" i="2"/>
  <c r="J16" i="2" s="1"/>
  <c r="F8" i="2"/>
  <c r="I8" i="2"/>
  <c r="J8" i="2" s="1"/>
  <c r="F51" i="2"/>
  <c r="I51" i="2"/>
  <c r="J51" i="2" s="1"/>
  <c r="F54" i="2"/>
  <c r="I54" i="2"/>
  <c r="J54" i="2" s="1"/>
  <c r="F50" i="2"/>
  <c r="I50" i="2"/>
  <c r="J50" i="2" s="1"/>
  <c r="F46" i="2"/>
  <c r="I46" i="2"/>
  <c r="J46" i="2" s="1"/>
  <c r="F42" i="2"/>
  <c r="I42" i="2"/>
  <c r="J42" i="2" s="1"/>
  <c r="F38" i="2"/>
  <c r="I38" i="2"/>
  <c r="J38" i="2" s="1"/>
  <c r="F34" i="2"/>
  <c r="I34" i="2"/>
  <c r="J34" i="2" s="1"/>
  <c r="F30" i="2"/>
  <c r="I30" i="2"/>
  <c r="J30" i="2" s="1"/>
  <c r="F26" i="2"/>
  <c r="I26" i="2"/>
  <c r="J26" i="2" s="1"/>
  <c r="F22" i="2"/>
  <c r="I22" i="2"/>
  <c r="J22" i="2" s="1"/>
  <c r="F18" i="2"/>
  <c r="I18" i="2"/>
  <c r="J18" i="2" s="1"/>
  <c r="F14" i="2"/>
  <c r="I14" i="2"/>
  <c r="J14" i="2" s="1"/>
  <c r="F10" i="2"/>
  <c r="I10" i="2"/>
  <c r="J10" i="2" s="1"/>
  <c r="F56" i="2"/>
  <c r="I56" i="2"/>
  <c r="J56" i="2" s="1"/>
  <c r="F44" i="2"/>
  <c r="I44" i="2"/>
  <c r="J44" i="2" s="1"/>
  <c r="F36" i="2"/>
  <c r="I36" i="2"/>
  <c r="J36" i="2" s="1"/>
  <c r="F24" i="2"/>
  <c r="I24" i="2"/>
  <c r="J24" i="2" s="1"/>
  <c r="F20" i="2"/>
  <c r="I20" i="2"/>
  <c r="J20" i="2" s="1"/>
  <c r="F12" i="2"/>
  <c r="I12" i="2"/>
  <c r="J12" i="2" s="1"/>
  <c r="F55" i="2"/>
  <c r="I55" i="2"/>
  <c r="J55" i="2" s="1"/>
  <c r="F7" i="2"/>
  <c r="F53" i="2"/>
  <c r="I53" i="2"/>
  <c r="J53" i="2" s="1"/>
  <c r="F49" i="2"/>
  <c r="I49" i="2"/>
  <c r="J49" i="2" s="1"/>
  <c r="F45" i="2"/>
  <c r="I45" i="2"/>
  <c r="J45" i="2" s="1"/>
  <c r="F41" i="2"/>
  <c r="I41" i="2"/>
  <c r="J41" i="2" s="1"/>
  <c r="F37" i="2"/>
  <c r="I37" i="2"/>
  <c r="J37" i="2" s="1"/>
  <c r="F33" i="2"/>
  <c r="I33" i="2"/>
  <c r="J33" i="2" s="1"/>
  <c r="F29" i="2"/>
  <c r="I29" i="2"/>
  <c r="J29" i="2" s="1"/>
  <c r="F25" i="2"/>
  <c r="I25" i="2"/>
  <c r="J25" i="2" s="1"/>
  <c r="F21" i="2"/>
  <c r="I21" i="2"/>
  <c r="J21" i="2" s="1"/>
  <c r="F17" i="2"/>
  <c r="I17" i="2"/>
  <c r="J17" i="2" s="1"/>
  <c r="F13" i="2"/>
  <c r="I13" i="2"/>
  <c r="J13" i="2" s="1"/>
  <c r="F9" i="2"/>
  <c r="I9" i="2"/>
  <c r="J9" i="2" s="1"/>
  <c r="C54" i="2"/>
  <c r="D54" i="2" s="1"/>
  <c r="C34" i="2"/>
  <c r="D34" i="2" s="1"/>
  <c r="C30" i="2"/>
  <c r="D30" i="2" s="1"/>
  <c r="C50" i="2"/>
  <c r="D50" i="2" s="1"/>
  <c r="C46" i="2"/>
  <c r="D46" i="2" s="1"/>
  <c r="C38" i="2"/>
  <c r="D38" i="2" s="1"/>
  <c r="C22" i="2"/>
  <c r="D22" i="2" s="1"/>
  <c r="C14" i="2"/>
  <c r="D14" i="2" s="1"/>
  <c r="C53" i="2"/>
  <c r="D53" i="2" s="1"/>
  <c r="C49" i="2"/>
  <c r="D49" i="2" s="1"/>
  <c r="C45" i="2"/>
  <c r="D45" i="2" s="1"/>
  <c r="C41" i="2"/>
  <c r="D41" i="2" s="1"/>
  <c r="C37" i="2"/>
  <c r="D37" i="2" s="1"/>
  <c r="C33" i="2"/>
  <c r="D33" i="2" s="1"/>
  <c r="C29" i="2"/>
  <c r="D29" i="2" s="1"/>
  <c r="C25" i="2"/>
  <c r="D25" i="2" s="1"/>
  <c r="C21" i="2"/>
  <c r="D21" i="2" s="1"/>
  <c r="C17" i="2"/>
  <c r="D17" i="2" s="1"/>
  <c r="C13" i="2"/>
  <c r="D13" i="2" s="1"/>
  <c r="C9" i="2"/>
  <c r="D9" i="2" s="1"/>
  <c r="C56" i="2"/>
  <c r="D56" i="2" s="1"/>
  <c r="C52" i="2"/>
  <c r="D52" i="2" s="1"/>
  <c r="C48" i="2"/>
  <c r="D48" i="2" s="1"/>
  <c r="C44" i="2"/>
  <c r="D44" i="2" s="1"/>
  <c r="C40" i="2"/>
  <c r="D40" i="2" s="1"/>
  <c r="C36" i="2"/>
  <c r="D36" i="2" s="1"/>
  <c r="C32" i="2"/>
  <c r="D32" i="2" s="1"/>
  <c r="C28" i="2"/>
  <c r="D28" i="2" s="1"/>
  <c r="C24" i="2"/>
  <c r="D24" i="2" s="1"/>
  <c r="C20" i="2"/>
  <c r="D20" i="2" s="1"/>
  <c r="C16" i="2"/>
  <c r="D16" i="2" s="1"/>
  <c r="C12" i="2"/>
  <c r="D12" i="2" s="1"/>
  <c r="C8" i="2"/>
  <c r="D8" i="2" s="1"/>
  <c r="C26" i="2"/>
  <c r="D26" i="2" s="1"/>
  <c r="C18" i="2"/>
  <c r="D18" i="2" s="1"/>
  <c r="C10" i="2"/>
  <c r="D10" i="2" s="1"/>
  <c r="C7" i="2"/>
  <c r="D7" i="2" s="1"/>
  <c r="C55" i="2"/>
  <c r="D55" i="2" s="1"/>
  <c r="C51" i="2"/>
  <c r="D51" i="2" s="1"/>
  <c r="C47" i="2"/>
  <c r="D47" i="2" s="1"/>
  <c r="C43" i="2"/>
  <c r="D43" i="2" s="1"/>
  <c r="C39" i="2"/>
  <c r="D39" i="2" s="1"/>
  <c r="C35" i="2"/>
  <c r="D35" i="2" s="1"/>
  <c r="C31" i="2"/>
  <c r="D31" i="2" s="1"/>
  <c r="C27" i="2"/>
  <c r="D27" i="2" s="1"/>
  <c r="C23" i="2"/>
  <c r="D23" i="2" s="1"/>
  <c r="C19" i="2"/>
  <c r="D19" i="2" s="1"/>
  <c r="C15" i="2"/>
  <c r="D15" i="2" s="1"/>
  <c r="C11" i="2"/>
  <c r="D11" i="2" s="1"/>
  <c r="B69" i="1"/>
  <c r="C69" i="1"/>
  <c r="B70" i="1"/>
  <c r="C70" i="1"/>
  <c r="B71" i="1"/>
  <c r="C71" i="1"/>
  <c r="B72" i="1"/>
  <c r="C72" i="1"/>
  <c r="B73" i="1"/>
  <c r="C73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9" i="1"/>
  <c r="B59" i="1"/>
  <c r="D57" i="1" l="1"/>
  <c r="F94" i="1" l="1"/>
  <c r="G95" i="1"/>
  <c r="G99" i="1"/>
  <c r="G103" i="1"/>
  <c r="F95" i="1"/>
  <c r="F99" i="1"/>
  <c r="F103" i="1"/>
  <c r="G97" i="1"/>
  <c r="F93" i="1"/>
  <c r="F101" i="1"/>
  <c r="G94" i="1"/>
  <c r="G102" i="1"/>
  <c r="F102" i="1"/>
  <c r="G92" i="1"/>
  <c r="G96" i="1"/>
  <c r="G100" i="1"/>
  <c r="F92" i="1"/>
  <c r="F96" i="1"/>
  <c r="F100" i="1"/>
  <c r="G93" i="1"/>
  <c r="G101" i="1"/>
  <c r="F97" i="1"/>
  <c r="G98" i="1"/>
  <c r="F98" i="1"/>
  <c r="G74" i="1"/>
  <c r="G78" i="1"/>
  <c r="G82" i="1"/>
  <c r="G86" i="1"/>
  <c r="G90" i="1"/>
  <c r="G77" i="1"/>
  <c r="G85" i="1"/>
  <c r="G81" i="1"/>
  <c r="G89" i="1"/>
  <c r="F91" i="1"/>
  <c r="F86" i="1"/>
  <c r="F89" i="1"/>
  <c r="G83" i="1"/>
  <c r="F90" i="1"/>
  <c r="G76" i="1"/>
  <c r="F84" i="1"/>
  <c r="F87" i="1"/>
  <c r="F78" i="1"/>
  <c r="F81" i="1"/>
  <c r="G79" i="1"/>
  <c r="F82" i="1"/>
  <c r="F85" i="1"/>
  <c r="F80" i="1"/>
  <c r="F83" i="1"/>
  <c r="G88" i="1"/>
  <c r="F77" i="1"/>
  <c r="G75" i="1"/>
  <c r="F74" i="1"/>
  <c r="F76" i="1"/>
  <c r="F75" i="1"/>
  <c r="G87" i="1"/>
  <c r="F79" i="1"/>
  <c r="G84" i="1"/>
  <c r="G91" i="1"/>
  <c r="G80" i="1"/>
  <c r="F88" i="1"/>
  <c r="G73" i="1"/>
  <c r="J73" i="1" s="1"/>
  <c r="F72" i="1"/>
  <c r="F59" i="1"/>
  <c r="F60" i="1"/>
  <c r="F71" i="1"/>
  <c r="F69" i="1"/>
  <c r="G69" i="1"/>
  <c r="F73" i="1"/>
  <c r="E73" i="1"/>
  <c r="F70" i="1"/>
  <c r="G71" i="1"/>
  <c r="G72" i="1"/>
  <c r="G70" i="1"/>
  <c r="D6" i="1"/>
  <c r="G68" i="1"/>
  <c r="G59" i="1"/>
  <c r="G60" i="1"/>
  <c r="G61" i="1"/>
  <c r="G62" i="1"/>
  <c r="G63" i="1"/>
  <c r="G64" i="1"/>
  <c r="G65" i="1"/>
  <c r="G66" i="1"/>
  <c r="G67" i="1"/>
  <c r="F61" i="1"/>
  <c r="F62" i="1"/>
  <c r="F63" i="1"/>
  <c r="F64" i="1"/>
  <c r="F65" i="1"/>
  <c r="F66" i="1"/>
  <c r="F67" i="1"/>
  <c r="F68" i="1"/>
  <c r="D65" i="1" l="1"/>
  <c r="I65" i="1"/>
  <c r="E64" i="1"/>
  <c r="J64" i="1"/>
  <c r="E84" i="1"/>
  <c r="J84" i="1"/>
  <c r="D82" i="1"/>
  <c r="I82" i="1"/>
  <c r="D68" i="1"/>
  <c r="I68" i="1"/>
  <c r="D64" i="1"/>
  <c r="I64" i="1"/>
  <c r="E63" i="1"/>
  <c r="J63" i="1"/>
  <c r="E72" i="1"/>
  <c r="J72" i="1"/>
  <c r="D60" i="1"/>
  <c r="I60" i="1"/>
  <c r="D79" i="1"/>
  <c r="I79" i="1"/>
  <c r="D83" i="1"/>
  <c r="I83" i="1"/>
  <c r="D84" i="1"/>
  <c r="I84" i="1"/>
  <c r="E81" i="1"/>
  <c r="J81" i="1"/>
  <c r="D98" i="1"/>
  <c r="I98" i="1"/>
  <c r="J102" i="1"/>
  <c r="E102" i="1"/>
  <c r="J97" i="1"/>
  <c r="E97" i="1"/>
  <c r="D67" i="1"/>
  <c r="I67" i="1"/>
  <c r="D63" i="1"/>
  <c r="I63" i="1"/>
  <c r="E66" i="1"/>
  <c r="J66" i="1"/>
  <c r="E62" i="1"/>
  <c r="J62" i="1"/>
  <c r="E68" i="1"/>
  <c r="J68" i="1"/>
  <c r="E71" i="1"/>
  <c r="J71" i="1"/>
  <c r="E69" i="1"/>
  <c r="J69" i="1"/>
  <c r="D59" i="1"/>
  <c r="I59" i="1"/>
  <c r="E80" i="1"/>
  <c r="J80" i="1"/>
  <c r="E87" i="1"/>
  <c r="J87" i="1"/>
  <c r="E75" i="1"/>
  <c r="J75" i="1"/>
  <c r="D80" i="1"/>
  <c r="I80" i="1"/>
  <c r="D81" i="1"/>
  <c r="I81" i="1"/>
  <c r="E76" i="1"/>
  <c r="J76" i="1"/>
  <c r="D86" i="1"/>
  <c r="I86" i="1"/>
  <c r="E85" i="1"/>
  <c r="J85" i="1"/>
  <c r="E82" i="1"/>
  <c r="J82" i="1"/>
  <c r="E98" i="1"/>
  <c r="J98" i="1"/>
  <c r="I100" i="1"/>
  <c r="D100" i="1"/>
  <c r="J96" i="1"/>
  <c r="E96" i="1"/>
  <c r="E94" i="1"/>
  <c r="J94" i="1"/>
  <c r="D103" i="1"/>
  <c r="I103" i="1"/>
  <c r="J99" i="1"/>
  <c r="E99" i="1"/>
  <c r="D61" i="1"/>
  <c r="I61" i="1"/>
  <c r="E70" i="1"/>
  <c r="J70" i="1"/>
  <c r="D76" i="1"/>
  <c r="I76" i="1"/>
  <c r="D87" i="1"/>
  <c r="I87" i="1"/>
  <c r="E67" i="1"/>
  <c r="J67" i="1"/>
  <c r="E59" i="1"/>
  <c r="J59" i="1"/>
  <c r="D73" i="1"/>
  <c r="I73" i="1"/>
  <c r="D88" i="1"/>
  <c r="I88" i="1"/>
  <c r="D74" i="1"/>
  <c r="I74" i="1"/>
  <c r="E79" i="1"/>
  <c r="J79" i="1"/>
  <c r="D89" i="1"/>
  <c r="I89" i="1"/>
  <c r="E86" i="1"/>
  <c r="J86" i="1"/>
  <c r="J93" i="1"/>
  <c r="E93" i="1"/>
  <c r="J100" i="1"/>
  <c r="E100" i="1"/>
  <c r="J103" i="1"/>
  <c r="E103" i="1"/>
  <c r="D66" i="1"/>
  <c r="I66" i="1"/>
  <c r="D62" i="1"/>
  <c r="I62" i="1"/>
  <c r="E65" i="1"/>
  <c r="J65" i="1"/>
  <c r="E61" i="1"/>
  <c r="J61" i="1"/>
  <c r="D70" i="1"/>
  <c r="I70" i="1"/>
  <c r="D69" i="1"/>
  <c r="I69" i="1"/>
  <c r="D72" i="1"/>
  <c r="I72" i="1"/>
  <c r="E91" i="1"/>
  <c r="J91" i="1"/>
  <c r="D75" i="1"/>
  <c r="I75" i="1"/>
  <c r="D77" i="1"/>
  <c r="I77" i="1"/>
  <c r="D85" i="1"/>
  <c r="I85" i="1"/>
  <c r="D78" i="1"/>
  <c r="I78" i="1"/>
  <c r="D90" i="1"/>
  <c r="I90" i="1"/>
  <c r="D91" i="1"/>
  <c r="I91" i="1"/>
  <c r="E77" i="1"/>
  <c r="J77" i="1"/>
  <c r="E78" i="1"/>
  <c r="J78" i="1"/>
  <c r="I97" i="1"/>
  <c r="D97" i="1"/>
  <c r="I96" i="1"/>
  <c r="D96" i="1"/>
  <c r="J92" i="1"/>
  <c r="E92" i="1"/>
  <c r="I101" i="1"/>
  <c r="D101" i="1"/>
  <c r="D99" i="1"/>
  <c r="I99" i="1"/>
  <c r="J95" i="1"/>
  <c r="E95" i="1"/>
  <c r="E60" i="1"/>
  <c r="J60" i="1"/>
  <c r="D71" i="1"/>
  <c r="I71" i="1"/>
  <c r="E88" i="1"/>
  <c r="J88" i="1"/>
  <c r="E83" i="1"/>
  <c r="J83" i="1"/>
  <c r="E89" i="1"/>
  <c r="J89" i="1"/>
  <c r="E90" i="1"/>
  <c r="J90" i="1"/>
  <c r="E74" i="1"/>
  <c r="J74" i="1"/>
  <c r="J101" i="1"/>
  <c r="E101" i="1"/>
  <c r="I92" i="1"/>
  <c r="D92" i="1"/>
  <c r="I102" i="1"/>
  <c r="D102" i="1"/>
  <c r="I93" i="1"/>
  <c r="D93" i="1"/>
  <c r="D95" i="1"/>
  <c r="I95" i="1"/>
  <c r="D94" i="1"/>
  <c r="I94" i="1"/>
  <c r="D52" i="1"/>
  <c r="D51" i="1"/>
  <c r="D50" i="1"/>
  <c r="D49" i="1"/>
  <c r="D48" i="1"/>
  <c r="D47" i="1"/>
  <c r="D46" i="1"/>
  <c r="D45" i="1"/>
  <c r="D44" i="1"/>
  <c r="D43" i="1"/>
  <c r="D42" i="1"/>
  <c r="D41" i="1"/>
  <c r="E51" i="1"/>
  <c r="G50" i="1"/>
  <c r="J50" i="1" s="1"/>
  <c r="M50" i="1" s="1"/>
  <c r="F49" i="1"/>
  <c r="I49" i="1" s="1"/>
  <c r="L49" i="1" s="1"/>
  <c r="E47" i="1"/>
  <c r="G46" i="1"/>
  <c r="J46" i="1" s="1"/>
  <c r="M46" i="1" s="1"/>
  <c r="F45" i="1"/>
  <c r="I45" i="1" s="1"/>
  <c r="L45" i="1" s="1"/>
  <c r="E52" i="1"/>
  <c r="G51" i="1"/>
  <c r="J51" i="1" s="1"/>
  <c r="M51" i="1" s="1"/>
  <c r="F50" i="1"/>
  <c r="I50" i="1" s="1"/>
  <c r="L50" i="1" s="1"/>
  <c r="E48" i="1"/>
  <c r="G47" i="1"/>
  <c r="J47" i="1" s="1"/>
  <c r="M47" i="1" s="1"/>
  <c r="F46" i="1"/>
  <c r="I46" i="1" s="1"/>
  <c r="L46" i="1" s="1"/>
  <c r="E44" i="1"/>
  <c r="G43" i="1"/>
  <c r="J43" i="1" s="1"/>
  <c r="M43" i="1" s="1"/>
  <c r="F42" i="1"/>
  <c r="I42" i="1" s="1"/>
  <c r="L42" i="1" s="1"/>
  <c r="G52" i="1"/>
  <c r="J52" i="1" s="1"/>
  <c r="M52" i="1" s="1"/>
  <c r="F51" i="1"/>
  <c r="I51" i="1" s="1"/>
  <c r="L51" i="1" s="1"/>
  <c r="E49" i="1"/>
  <c r="G48" i="1"/>
  <c r="J48" i="1" s="1"/>
  <c r="M48" i="1" s="1"/>
  <c r="F47" i="1"/>
  <c r="I47" i="1" s="1"/>
  <c r="L47" i="1" s="1"/>
  <c r="E45" i="1"/>
  <c r="G44" i="1"/>
  <c r="J44" i="1" s="1"/>
  <c r="M44" i="1" s="1"/>
  <c r="F43" i="1"/>
  <c r="I43" i="1" s="1"/>
  <c r="L43" i="1" s="1"/>
  <c r="E41" i="1"/>
  <c r="F52" i="1"/>
  <c r="I52" i="1" s="1"/>
  <c r="L52" i="1" s="1"/>
  <c r="E46" i="1"/>
  <c r="E42" i="1"/>
  <c r="E50" i="1"/>
  <c r="G45" i="1"/>
  <c r="J45" i="1" s="1"/>
  <c r="M45" i="1" s="1"/>
  <c r="G42" i="1"/>
  <c r="J42" i="1" s="1"/>
  <c r="M42" i="1" s="1"/>
  <c r="G49" i="1"/>
  <c r="J49" i="1" s="1"/>
  <c r="M49" i="1" s="1"/>
  <c r="F44" i="1"/>
  <c r="I44" i="1" s="1"/>
  <c r="L44" i="1" s="1"/>
  <c r="G41" i="1"/>
  <c r="J41" i="1" s="1"/>
  <c r="M41" i="1" s="1"/>
  <c r="F48" i="1"/>
  <c r="I48" i="1" s="1"/>
  <c r="L48" i="1" s="1"/>
  <c r="E43" i="1"/>
  <c r="F41" i="1"/>
  <c r="I41" i="1" s="1"/>
  <c r="L41" i="1" s="1"/>
  <c r="E27" i="1"/>
  <c r="E31" i="1"/>
  <c r="E35" i="1"/>
  <c r="E39" i="1"/>
  <c r="D34" i="1"/>
  <c r="D38" i="1"/>
  <c r="D28" i="1"/>
  <c r="D26" i="1"/>
  <c r="G39" i="1"/>
  <c r="J39" i="1" s="1"/>
  <c r="M39" i="1" s="1"/>
  <c r="G37" i="1"/>
  <c r="J37" i="1" s="1"/>
  <c r="M37" i="1" s="1"/>
  <c r="G35" i="1"/>
  <c r="J35" i="1" s="1"/>
  <c r="M35" i="1" s="1"/>
  <c r="G33" i="1"/>
  <c r="J33" i="1" s="1"/>
  <c r="M33" i="1" s="1"/>
  <c r="G31" i="1"/>
  <c r="J31" i="1" s="1"/>
  <c r="M31" i="1" s="1"/>
  <c r="G29" i="1"/>
  <c r="J29" i="1" s="1"/>
  <c r="M29" i="1" s="1"/>
  <c r="G27" i="1"/>
  <c r="J27" i="1" s="1"/>
  <c r="M27" i="1" s="1"/>
  <c r="E25" i="1"/>
  <c r="E24" i="1"/>
  <c r="E23" i="1"/>
  <c r="E30" i="1"/>
  <c r="D37" i="1"/>
  <c r="F38" i="1"/>
  <c r="I38" i="1" s="1"/>
  <c r="L38" i="1" s="1"/>
  <c r="F32" i="1"/>
  <c r="I32" i="1" s="1"/>
  <c r="L32" i="1" s="1"/>
  <c r="F26" i="1"/>
  <c r="I26" i="1" s="1"/>
  <c r="L26" i="1" s="1"/>
  <c r="F23" i="1"/>
  <c r="I23" i="1" s="1"/>
  <c r="L23" i="1" s="1"/>
  <c r="E28" i="1"/>
  <c r="E32" i="1"/>
  <c r="E36" i="1"/>
  <c r="E40" i="1"/>
  <c r="D35" i="1"/>
  <c r="D39" i="1"/>
  <c r="D29" i="1"/>
  <c r="D8" i="1"/>
  <c r="F39" i="1"/>
  <c r="I39" i="1" s="1"/>
  <c r="L39" i="1" s="1"/>
  <c r="F37" i="1"/>
  <c r="I37" i="1" s="1"/>
  <c r="L37" i="1" s="1"/>
  <c r="F35" i="1"/>
  <c r="I35" i="1" s="1"/>
  <c r="L35" i="1" s="1"/>
  <c r="F33" i="1"/>
  <c r="I33" i="1" s="1"/>
  <c r="L33" i="1" s="1"/>
  <c r="F31" i="1"/>
  <c r="I31" i="1" s="1"/>
  <c r="L31" i="1" s="1"/>
  <c r="F29" i="1"/>
  <c r="I29" i="1" s="1"/>
  <c r="L29" i="1" s="1"/>
  <c r="F27" i="1"/>
  <c r="I27" i="1" s="1"/>
  <c r="L27" i="1" s="1"/>
  <c r="G25" i="1"/>
  <c r="J25" i="1" s="1"/>
  <c r="M25" i="1" s="1"/>
  <c r="G24" i="1"/>
  <c r="J24" i="1" s="1"/>
  <c r="M24" i="1" s="1"/>
  <c r="G23" i="1"/>
  <c r="J23" i="1" s="1"/>
  <c r="M23" i="1" s="1"/>
  <c r="E33" i="1"/>
  <c r="E37" i="1"/>
  <c r="D36" i="1"/>
  <c r="D30" i="1"/>
  <c r="G38" i="1"/>
  <c r="J38" i="1" s="1"/>
  <c r="M38" i="1" s="1"/>
  <c r="G34" i="1"/>
  <c r="J34" i="1" s="1"/>
  <c r="M34" i="1" s="1"/>
  <c r="G30" i="1"/>
  <c r="J30" i="1" s="1"/>
  <c r="M30" i="1" s="1"/>
  <c r="G26" i="1"/>
  <c r="J26" i="1" s="1"/>
  <c r="M26" i="1" s="1"/>
  <c r="D24" i="1"/>
  <c r="E34" i="1"/>
  <c r="D33" i="1"/>
  <c r="D31" i="1"/>
  <c r="F36" i="1"/>
  <c r="I36" i="1" s="1"/>
  <c r="L36" i="1" s="1"/>
  <c r="F30" i="1"/>
  <c r="I30" i="1" s="1"/>
  <c r="L30" i="1" s="1"/>
  <c r="F25" i="1"/>
  <c r="I25" i="1" s="1"/>
  <c r="L25" i="1" s="1"/>
  <c r="E29" i="1"/>
  <c r="D32" i="1"/>
  <c r="D40" i="1"/>
  <c r="G40" i="1"/>
  <c r="J40" i="1" s="1"/>
  <c r="M40" i="1" s="1"/>
  <c r="G36" i="1"/>
  <c r="J36" i="1" s="1"/>
  <c r="M36" i="1" s="1"/>
  <c r="G32" i="1"/>
  <c r="J32" i="1" s="1"/>
  <c r="M32" i="1" s="1"/>
  <c r="G28" i="1"/>
  <c r="J28" i="1" s="1"/>
  <c r="M28" i="1" s="1"/>
  <c r="D25" i="1"/>
  <c r="D23" i="1"/>
  <c r="E26" i="1"/>
  <c r="E38" i="1"/>
  <c r="D27" i="1"/>
  <c r="F40" i="1"/>
  <c r="I40" i="1" s="1"/>
  <c r="L40" i="1" s="1"/>
  <c r="F34" i="1"/>
  <c r="I34" i="1" s="1"/>
  <c r="L34" i="1" s="1"/>
  <c r="F28" i="1"/>
  <c r="I28" i="1" s="1"/>
  <c r="L28" i="1" s="1"/>
  <c r="F24" i="1"/>
  <c r="I24" i="1" s="1"/>
  <c r="L24" i="1" s="1"/>
  <c r="F17" i="1"/>
  <c r="I17" i="1" s="1"/>
  <c r="L17" i="1" s="1"/>
  <c r="E15" i="1"/>
  <c r="G13" i="1"/>
  <c r="J13" i="1" s="1"/>
  <c r="M13" i="1" s="1"/>
  <c r="D15" i="1"/>
  <c r="G10" i="1"/>
  <c r="J10" i="1" s="1"/>
  <c r="M10" i="1" s="1"/>
  <c r="D12" i="1"/>
  <c r="E14" i="1"/>
  <c r="F16" i="1"/>
  <c r="I16" i="1" s="1"/>
  <c r="L16" i="1" s="1"/>
  <c r="G9" i="1"/>
  <c r="J9" i="1" s="1"/>
  <c r="M9" i="1" s="1"/>
  <c r="D11" i="1"/>
  <c r="E11" i="1"/>
  <c r="F12" i="1"/>
  <c r="I12" i="1" s="1"/>
  <c r="L12" i="1" s="1"/>
  <c r="D16" i="1"/>
  <c r="E8" i="1"/>
  <c r="E10" i="1"/>
  <c r="F9" i="1"/>
  <c r="I9" i="1" s="1"/>
  <c r="L9" i="1" s="1"/>
  <c r="G8" i="1"/>
  <c r="J8" i="1" s="1"/>
  <c r="M8" i="1" s="1"/>
  <c r="F13" i="1"/>
  <c r="I13" i="1" s="1"/>
  <c r="L13" i="1" s="1"/>
  <c r="G14" i="1"/>
  <c r="J14" i="1" s="1"/>
  <c r="M14" i="1" s="1"/>
  <c r="D14" i="1"/>
  <c r="D10" i="1"/>
  <c r="E17" i="1"/>
  <c r="E13" i="1"/>
  <c r="E9" i="1"/>
  <c r="F15" i="1"/>
  <c r="I15" i="1" s="1"/>
  <c r="L15" i="1" s="1"/>
  <c r="F11" i="1"/>
  <c r="I11" i="1" s="1"/>
  <c r="L11" i="1" s="1"/>
  <c r="G17" i="1"/>
  <c r="J17" i="1" s="1"/>
  <c r="M17" i="1" s="1"/>
  <c r="G11" i="1"/>
  <c r="J11" i="1" s="1"/>
  <c r="M11" i="1" s="1"/>
  <c r="D17" i="1"/>
  <c r="D13" i="1"/>
  <c r="D9" i="1"/>
  <c r="E16" i="1"/>
  <c r="E12" i="1"/>
  <c r="F8" i="1"/>
  <c r="I8" i="1" s="1"/>
  <c r="L8" i="1" s="1"/>
  <c r="F14" i="1"/>
  <c r="I14" i="1" s="1"/>
  <c r="L14" i="1" s="1"/>
  <c r="F10" i="1"/>
  <c r="I10" i="1" s="1"/>
  <c r="L10" i="1" s="1"/>
  <c r="G15" i="1"/>
  <c r="J15" i="1" s="1"/>
  <c r="M15" i="1" s="1"/>
  <c r="G12" i="1"/>
  <c r="J12" i="1" s="1"/>
  <c r="M12" i="1" s="1"/>
  <c r="G22" i="1"/>
  <c r="J22" i="1" s="1"/>
  <c r="M22" i="1" s="1"/>
  <c r="G20" i="1"/>
  <c r="J20" i="1" s="1"/>
  <c r="M20" i="1" s="1"/>
  <c r="G18" i="1"/>
  <c r="J18" i="1" s="1"/>
  <c r="M18" i="1" s="1"/>
  <c r="F21" i="1"/>
  <c r="I21" i="1" s="1"/>
  <c r="L21" i="1" s="1"/>
  <c r="F19" i="1"/>
  <c r="I19" i="1" s="1"/>
  <c r="L19" i="1" s="1"/>
  <c r="E22" i="1"/>
  <c r="D21" i="1"/>
  <c r="E21" i="1"/>
  <c r="E19" i="1"/>
  <c r="D22" i="1"/>
  <c r="D20" i="1"/>
  <c r="D18" i="1"/>
  <c r="E20" i="1"/>
  <c r="G21" i="1"/>
  <c r="J21" i="1" s="1"/>
  <c r="M21" i="1" s="1"/>
  <c r="G19" i="1"/>
  <c r="J19" i="1" s="1"/>
  <c r="M19" i="1" s="1"/>
  <c r="F22" i="1"/>
  <c r="I22" i="1" s="1"/>
  <c r="L22" i="1" s="1"/>
  <c r="F20" i="1"/>
  <c r="I20" i="1" s="1"/>
  <c r="L20" i="1" s="1"/>
  <c r="F18" i="1"/>
  <c r="I18" i="1" s="1"/>
  <c r="L18" i="1" s="1"/>
  <c r="E18" i="1"/>
  <c r="D19" i="1"/>
  <c r="G16" i="1"/>
  <c r="J16" i="1" s="1"/>
  <c r="M16" i="1" s="1"/>
</calcChain>
</file>

<file path=xl/sharedStrings.xml><?xml version="1.0" encoding="utf-8"?>
<sst xmlns="http://schemas.openxmlformats.org/spreadsheetml/2006/main" count="91" uniqueCount="66">
  <si>
    <t>Rode velden invoeren</t>
  </si>
  <si>
    <t>omslagpunt</t>
  </si>
  <si>
    <t>Arbeidsduur per week</t>
  </si>
  <si>
    <t>Loonsverhoging in procenten</t>
  </si>
  <si>
    <t>Loonsverhoging in euro's</t>
  </si>
  <si>
    <t>Loonsverhoging % omgerekend in €</t>
  </si>
  <si>
    <t>Salaris</t>
  </si>
  <si>
    <t>Nieuwe salaris</t>
  </si>
  <si>
    <t>Uurloon</t>
  </si>
  <si>
    <t>Weekloon op basis van arbeidsduur</t>
  </si>
  <si>
    <t>Laagste periodiek</t>
  </si>
  <si>
    <t>Hoogste periodiek</t>
  </si>
  <si>
    <t>Aanloopschaal 09</t>
  </si>
  <si>
    <t>Schaal 10a</t>
  </si>
  <si>
    <t>Schaal 10b</t>
  </si>
  <si>
    <t>Aanloopschaal 14</t>
  </si>
  <si>
    <t>Schaal 15a</t>
  </si>
  <si>
    <t>Schaal 15b</t>
  </si>
  <si>
    <t>Aanloopschaal 19</t>
  </si>
  <si>
    <t>Schaal 20a</t>
  </si>
  <si>
    <t>Schaal 20b</t>
  </si>
  <si>
    <t>Aanloopschaal 24</t>
  </si>
  <si>
    <t>Schaal 25a</t>
  </si>
  <si>
    <t>Schaal 25b</t>
  </si>
  <si>
    <t>Aanloopschaal 29</t>
  </si>
  <si>
    <t>Schaal 30a</t>
  </si>
  <si>
    <t>Schaal 30b</t>
  </si>
  <si>
    <t>Aanloopschaal 34</t>
  </si>
  <si>
    <t>Schaal 35a</t>
  </si>
  <si>
    <t>Schaal 35b</t>
  </si>
  <si>
    <t>Aanloopschaal 39</t>
  </si>
  <si>
    <t>Schaal 40a</t>
  </si>
  <si>
    <t>Schaal 40b</t>
  </si>
  <si>
    <t>Aanloopschaal 44</t>
  </si>
  <si>
    <t>Schaal 45a</t>
  </si>
  <si>
    <t>Schaal 45b</t>
  </si>
  <si>
    <t>Aanloopschaal 49</t>
  </si>
  <si>
    <t>Schaal 50a</t>
  </si>
  <si>
    <t>Schaal 50b</t>
  </si>
  <si>
    <t>Aanloopschaal 54</t>
  </si>
  <si>
    <t>Schaal 55a</t>
  </si>
  <si>
    <t>Schaal 55b</t>
  </si>
  <si>
    <t>Aanloopschaal 59</t>
  </si>
  <si>
    <t>Schaal 60a</t>
  </si>
  <si>
    <t>Schaal 60b</t>
  </si>
  <si>
    <t>Aanloopschaal 64</t>
  </si>
  <si>
    <t>Schaal 65a</t>
  </si>
  <si>
    <t>Schaal 65b</t>
  </si>
  <si>
    <t>Aanloopschaal 69</t>
  </si>
  <si>
    <t>Schaal 70a</t>
  </si>
  <si>
    <t>Schaal 70b</t>
  </si>
  <si>
    <t>Aanloopschaal 74</t>
  </si>
  <si>
    <t>Schaal 75a</t>
  </si>
  <si>
    <t>Schaal 75b</t>
  </si>
  <si>
    <t>Aanloopschaal 79</t>
  </si>
  <si>
    <t>Schaal 80a</t>
  </si>
  <si>
    <t>Schaal 80b</t>
  </si>
  <si>
    <t>Loonsverhoging € omgerekend in procenten</t>
  </si>
  <si>
    <t>Omslagpunt:</t>
  </si>
  <si>
    <t>Uurloondefinitie:</t>
  </si>
  <si>
    <t>1/156e deel van het voltijds salaris gebaseerd op 1878 uur op jaarbasis, gemiddeld 36 uur per week</t>
  </si>
  <si>
    <t>Salaris per</t>
  </si>
  <si>
    <t>Loonsverhoging %
 omgerekend in €</t>
  </si>
  <si>
    <t>Loonsverhoging € 
omgerekend in %</t>
  </si>
  <si>
    <r>
      <rPr>
        <sz val="9.5"/>
        <rFont val="Arial"/>
        <family val="2"/>
      </rPr>
      <t>ip-nr</t>
    </r>
  </si>
  <si>
    <t>Aantal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</si>
</sst>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"/>
    <numFmt numFmtId="165" formatCode="&quot;€&quot;\ #,##0.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name val="Arial"/>
      <family val="2"/>
    </font>
    <font>
      <sz val="9.5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10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44" fontId="0" fillId="0" borderId="0" xfId="1" applyFont="1" applyAlignment="1" applyProtection="1">
      <alignment horizontal="center"/>
      <protection locked="0"/>
    </xf>
    <xf numFmtId="44" fontId="1" fillId="0" borderId="0" xfId="1" applyFont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44" fontId="0" fillId="0" borderId="0" xfId="1" applyFont="1" applyAlignment="1" applyProtection="1">
      <alignment horizontal="center"/>
    </xf>
    <xf numFmtId="44" fontId="0" fillId="0" borderId="0" xfId="1" applyFont="1" applyProtection="1"/>
    <xf numFmtId="0" fontId="0" fillId="0" borderId="1" xfId="0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 applyProtection="1">
      <alignment horizontal="center" wrapText="1"/>
    </xf>
    <xf numFmtId="44" fontId="0" fillId="0" borderId="1" xfId="1" applyFont="1" applyBorder="1" applyAlignment="1" applyProtection="1">
      <alignment wrapText="1"/>
    </xf>
    <xf numFmtId="0" fontId="1" fillId="0" borderId="0" xfId="0" applyFont="1" applyAlignment="1">
      <alignment horizontal="center"/>
    </xf>
    <xf numFmtId="44" fontId="0" fillId="0" borderId="0" xfId="0" applyNumberFormat="1"/>
    <xf numFmtId="164" fontId="0" fillId="2" borderId="1" xfId="0" applyNumberFormat="1" applyFill="1" applyBorder="1" applyAlignment="1">
      <alignment horizontal="center"/>
    </xf>
    <xf numFmtId="44" fontId="0" fillId="0" borderId="1" xfId="1" applyFont="1" applyBorder="1" applyAlignment="1" applyProtection="1">
      <alignment horizontal="center"/>
    </xf>
    <xf numFmtId="44" fontId="0" fillId="0" borderId="1" xfId="1" applyFont="1" applyBorder="1" applyProtection="1"/>
    <xf numFmtId="0" fontId="0" fillId="0" borderId="0" xfId="0" applyAlignment="1">
      <alignment horizontal="center"/>
    </xf>
    <xf numFmtId="9" fontId="0" fillId="0" borderId="0" xfId="2" applyFont="1" applyAlignment="1" applyProtection="1">
      <alignment horizontal="center"/>
    </xf>
    <xf numFmtId="0" fontId="7" fillId="0" borderId="0" xfId="0" applyFont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vertical="center"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/>
    <xf numFmtId="165" fontId="0" fillId="2" borderId="1" xfId="0" applyNumberFormat="1" applyFill="1" applyBorder="1"/>
    <xf numFmtId="0" fontId="0" fillId="2" borderId="1" xfId="0" applyFill="1" applyBorder="1"/>
    <xf numFmtId="1" fontId="3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 indent="3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0" fontId="0" fillId="2" borderId="1" xfId="0" applyNumberFormat="1" applyFill="1" applyBorder="1" applyAlignment="1">
      <alignment horizontal="center"/>
    </xf>
  </cellXfs>
  <cellStyles count="3"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3"/>
  <sheetViews>
    <sheetView tabSelected="1" workbookViewId="0">
      <selection activeCell="B12" sqref="B12 D6:E6"/>
    </sheetView>
  </sheetViews>
  <sheetFormatPr defaultRowHeight="15" x14ac:dyDescent="0.25"/>
  <cols>
    <col min="1" max="1" width="18.140625" style="1" customWidth="1"/>
    <col min="2" max="3" width="16" style="1" customWidth="1"/>
    <col min="4" max="5" width="16" style="6" customWidth="1"/>
    <col min="6" max="7" width="16" style="8" customWidth="1"/>
    <col min="8" max="8" width="5.85546875" style="1" customWidth="1"/>
    <col min="9" max="10" width="11.85546875" style="1" customWidth="1"/>
    <col min="11" max="11" width="5.85546875" style="1" customWidth="1"/>
    <col min="12" max="13" width="17.140625" style="1" customWidth="1"/>
    <col min="14" max="14" width="5" style="1" customWidth="1"/>
    <col min="15" max="16384" width="9.140625" style="1"/>
  </cols>
  <sheetData>
    <row r="1" spans="1:15" x14ac:dyDescent="0.25">
      <c r="A1" s="5">
        <v>1</v>
      </c>
      <c r="C1" s="4" t="s">
        <v>0</v>
      </c>
      <c r="E1" s="7" t="s">
        <v>1</v>
      </c>
      <c r="J1" s="1" t="s">
        <v>2</v>
      </c>
      <c r="K1" s="9">
        <v>36</v>
      </c>
      <c r="O1" s="3">
        <v>500</v>
      </c>
    </row>
    <row r="2" spans="1:15" x14ac:dyDescent="0.25">
      <c r="B2" s="10" t="s">
        <v>3</v>
      </c>
      <c r="C2" s="2">
        <v>0.02</v>
      </c>
      <c r="E2" s="6">
        <f>C3/C2</f>
        <v>3000</v>
      </c>
      <c r="O2" s="11">
        <f>(K1/36)*O1</f>
        <v>500</v>
      </c>
    </row>
    <row r="3" spans="1:15" x14ac:dyDescent="0.25">
      <c r="B3" s="10" t="s">
        <v>4</v>
      </c>
      <c r="C3" s="3">
        <v>60</v>
      </c>
    </row>
    <row r="4" spans="1:15" x14ac:dyDescent="0.25">
      <c r="A4"/>
      <c r="B4"/>
      <c r="C4"/>
      <c r="D4" s="14"/>
      <c r="E4" s="14"/>
      <c r="F4" s="15"/>
      <c r="G4" s="15"/>
      <c r="H4"/>
      <c r="I4"/>
      <c r="J4"/>
      <c r="K4"/>
      <c r="L4"/>
      <c r="M4"/>
    </row>
    <row r="5" spans="1:15" x14ac:dyDescent="0.25">
      <c r="A5"/>
      <c r="B5"/>
      <c r="C5"/>
      <c r="D5" s="53" t="s">
        <v>5</v>
      </c>
      <c r="E5" s="53"/>
      <c r="F5" s="15"/>
      <c r="G5" s="15"/>
      <c r="H5"/>
      <c r="I5"/>
      <c r="J5"/>
      <c r="K5"/>
      <c r="L5"/>
      <c r="M5"/>
    </row>
    <row r="6" spans="1:15" x14ac:dyDescent="0.25">
      <c r="A6"/>
      <c r="B6" s="49" t="s">
        <v>6</v>
      </c>
      <c r="C6" s="50"/>
      <c r="D6" s="54">
        <f>C2</f>
        <v>0.02</v>
      </c>
      <c r="E6" s="54"/>
      <c r="F6" s="52" t="s">
        <v>7</v>
      </c>
      <c r="G6" s="49"/>
      <c r="H6"/>
      <c r="I6" s="49" t="s">
        <v>8</v>
      </c>
      <c r="J6" s="49"/>
      <c r="K6"/>
      <c r="L6" s="49" t="s">
        <v>9</v>
      </c>
      <c r="M6" s="49"/>
    </row>
    <row r="7" spans="1:15" s="12" customFormat="1" ht="29.25" customHeight="1" x14ac:dyDescent="0.25">
      <c r="A7" s="18"/>
      <c r="B7" s="19" t="s">
        <v>10</v>
      </c>
      <c r="C7" s="19" t="s">
        <v>11</v>
      </c>
      <c r="D7" s="20" t="s">
        <v>10</v>
      </c>
      <c r="E7" s="20" t="s">
        <v>11</v>
      </c>
      <c r="F7" s="21" t="s">
        <v>10</v>
      </c>
      <c r="G7" s="21" t="s">
        <v>11</v>
      </c>
      <c r="H7" s="18"/>
      <c r="I7" s="21" t="s">
        <v>10</v>
      </c>
      <c r="J7" s="21" t="s">
        <v>11</v>
      </c>
      <c r="K7" s="18"/>
      <c r="L7" s="21" t="s">
        <v>10</v>
      </c>
      <c r="M7" s="21" t="s">
        <v>11</v>
      </c>
    </row>
    <row r="8" spans="1:15" x14ac:dyDescent="0.25">
      <c r="A8" t="s">
        <v>12</v>
      </c>
      <c r="B8" s="22">
        <v>1569</v>
      </c>
      <c r="C8" s="22">
        <v>1638</v>
      </c>
      <c r="D8" s="14">
        <f>B8*$D$6</f>
        <v>31.38</v>
      </c>
      <c r="E8" s="14">
        <f>C8*$D$6</f>
        <v>32.76</v>
      </c>
      <c r="F8" s="14">
        <f>(B8*$D$6)+B8</f>
        <v>1600.38</v>
      </c>
      <c r="G8" s="14">
        <f>(C8*$D$6)+C8</f>
        <v>1670.76</v>
      </c>
      <c r="H8"/>
      <c r="I8" s="23">
        <f>F8/156</f>
        <v>10.258846153846154</v>
      </c>
      <c r="J8" s="23">
        <f>G8/156</f>
        <v>10.709999999999999</v>
      </c>
      <c r="K8"/>
      <c r="L8" s="23">
        <f>I8*$K$1</f>
        <v>369.31846153846152</v>
      </c>
      <c r="M8" s="23">
        <f>J8*$K$1</f>
        <v>385.55999999999995</v>
      </c>
    </row>
    <row r="9" spans="1:15" x14ac:dyDescent="0.25">
      <c r="A9" t="s">
        <v>13</v>
      </c>
      <c r="B9" s="22">
        <v>1702</v>
      </c>
      <c r="C9" s="22">
        <v>1846</v>
      </c>
      <c r="D9" s="14">
        <f t="shared" ref="D9:D25" si="0">B9*$D$6</f>
        <v>34.04</v>
      </c>
      <c r="E9" s="14">
        <f t="shared" ref="E9:E52" si="1">C9*$D$6</f>
        <v>36.92</v>
      </c>
      <c r="F9" s="14">
        <f t="shared" ref="F9:F52" si="2">(B9*$D$6)+B9</f>
        <v>1736.04</v>
      </c>
      <c r="G9" s="14">
        <f t="shared" ref="G9:G52" si="3">(C9*$D$6)+C9</f>
        <v>1882.92</v>
      </c>
      <c r="H9"/>
      <c r="I9" s="23">
        <f t="shared" ref="I9:I52" si="4">F9/156</f>
        <v>11.128461538461538</v>
      </c>
      <c r="J9" s="23">
        <f t="shared" ref="J9:J52" si="5">G9/156</f>
        <v>12.07</v>
      </c>
      <c r="K9"/>
      <c r="L9" s="23">
        <f t="shared" ref="L9:L52" si="6">I9*$K$1</f>
        <v>400.62461538461537</v>
      </c>
      <c r="M9" s="23">
        <f t="shared" ref="M9:M52" si="7">J9*$K$1</f>
        <v>434.52</v>
      </c>
    </row>
    <row r="10" spans="1:15" x14ac:dyDescent="0.25">
      <c r="A10" t="s">
        <v>14</v>
      </c>
      <c r="B10" s="22">
        <v>1893</v>
      </c>
      <c r="C10" s="22">
        <v>2121</v>
      </c>
      <c r="D10" s="14">
        <f t="shared" si="0"/>
        <v>37.86</v>
      </c>
      <c r="E10" s="14">
        <f t="shared" si="1"/>
        <v>42.42</v>
      </c>
      <c r="F10" s="14">
        <f t="shared" si="2"/>
        <v>1930.86</v>
      </c>
      <c r="G10" s="14">
        <f t="shared" si="3"/>
        <v>2163.42</v>
      </c>
      <c r="H10"/>
      <c r="I10" s="23">
        <f t="shared" si="4"/>
        <v>12.377307692307692</v>
      </c>
      <c r="J10" s="23">
        <f t="shared" si="5"/>
        <v>13.868076923076924</v>
      </c>
      <c r="K10"/>
      <c r="L10" s="23">
        <f t="shared" si="6"/>
        <v>445.58307692307693</v>
      </c>
      <c r="M10" s="23">
        <f t="shared" si="7"/>
        <v>499.25076923076927</v>
      </c>
    </row>
    <row r="11" spans="1:15" x14ac:dyDescent="0.25">
      <c r="A11" t="s">
        <v>15</v>
      </c>
      <c r="B11" s="22">
        <v>1608</v>
      </c>
      <c r="C11" s="22">
        <v>1702</v>
      </c>
      <c r="D11" s="14">
        <f t="shared" si="0"/>
        <v>32.160000000000004</v>
      </c>
      <c r="E11" s="14">
        <f t="shared" si="1"/>
        <v>34.04</v>
      </c>
      <c r="F11" s="14">
        <f t="shared" si="2"/>
        <v>1640.16</v>
      </c>
      <c r="G11" s="14">
        <f t="shared" si="3"/>
        <v>1736.04</v>
      </c>
      <c r="H11"/>
      <c r="I11" s="23">
        <f t="shared" si="4"/>
        <v>10.513846153846155</v>
      </c>
      <c r="J11" s="23">
        <f t="shared" si="5"/>
        <v>11.128461538461538</v>
      </c>
      <c r="K11"/>
      <c r="L11" s="23">
        <f t="shared" si="6"/>
        <v>378.49846153846158</v>
      </c>
      <c r="M11" s="23">
        <f t="shared" si="7"/>
        <v>400.62461538461537</v>
      </c>
    </row>
    <row r="12" spans="1:15" x14ac:dyDescent="0.25">
      <c r="A12" t="s">
        <v>16</v>
      </c>
      <c r="B12" s="22">
        <v>1764</v>
      </c>
      <c r="C12" s="22">
        <v>1942</v>
      </c>
      <c r="D12" s="14">
        <f t="shared" si="0"/>
        <v>35.28</v>
      </c>
      <c r="E12" s="14">
        <f t="shared" si="1"/>
        <v>38.840000000000003</v>
      </c>
      <c r="F12" s="14">
        <f t="shared" si="2"/>
        <v>1799.28</v>
      </c>
      <c r="G12" s="14">
        <f t="shared" si="3"/>
        <v>1980.84</v>
      </c>
      <c r="H12"/>
      <c r="I12" s="23">
        <f t="shared" si="4"/>
        <v>11.533846153846154</v>
      </c>
      <c r="J12" s="23">
        <f t="shared" si="5"/>
        <v>12.697692307692307</v>
      </c>
      <c r="K12"/>
      <c r="L12" s="23">
        <f t="shared" si="6"/>
        <v>415.21846153846155</v>
      </c>
      <c r="M12" s="23">
        <f t="shared" si="7"/>
        <v>457.11692307692306</v>
      </c>
    </row>
    <row r="13" spans="1:15" x14ac:dyDescent="0.25">
      <c r="A13" t="s">
        <v>17</v>
      </c>
      <c r="B13" s="22">
        <v>1996</v>
      </c>
      <c r="C13" s="22">
        <v>2265</v>
      </c>
      <c r="D13" s="14">
        <f t="shared" si="0"/>
        <v>39.92</v>
      </c>
      <c r="E13" s="14">
        <f t="shared" si="1"/>
        <v>45.300000000000004</v>
      </c>
      <c r="F13" s="14">
        <f t="shared" si="2"/>
        <v>2035.92</v>
      </c>
      <c r="G13" s="14">
        <f t="shared" si="3"/>
        <v>2310.3000000000002</v>
      </c>
      <c r="H13"/>
      <c r="I13" s="23">
        <f t="shared" si="4"/>
        <v>13.050769230769232</v>
      </c>
      <c r="J13" s="23">
        <f t="shared" si="5"/>
        <v>14.809615384615386</v>
      </c>
      <c r="K13"/>
      <c r="L13" s="23">
        <f t="shared" si="6"/>
        <v>469.82769230769236</v>
      </c>
      <c r="M13" s="23">
        <f t="shared" si="7"/>
        <v>533.14615384615388</v>
      </c>
    </row>
    <row r="14" spans="1:15" x14ac:dyDescent="0.25">
      <c r="A14" t="s">
        <v>18</v>
      </c>
      <c r="B14" s="22">
        <v>1638</v>
      </c>
      <c r="C14" s="22">
        <v>1764</v>
      </c>
      <c r="D14" s="14">
        <f t="shared" si="0"/>
        <v>32.76</v>
      </c>
      <c r="E14" s="14">
        <f t="shared" si="1"/>
        <v>35.28</v>
      </c>
      <c r="F14" s="14">
        <f t="shared" si="2"/>
        <v>1670.76</v>
      </c>
      <c r="G14" s="14">
        <f t="shared" si="3"/>
        <v>1799.28</v>
      </c>
      <c r="H14"/>
      <c r="I14" s="23">
        <f t="shared" si="4"/>
        <v>10.709999999999999</v>
      </c>
      <c r="J14" s="23">
        <f t="shared" si="5"/>
        <v>11.533846153846154</v>
      </c>
      <c r="K14"/>
      <c r="L14" s="23">
        <f t="shared" si="6"/>
        <v>385.55999999999995</v>
      </c>
      <c r="M14" s="23">
        <f t="shared" si="7"/>
        <v>415.21846153846155</v>
      </c>
    </row>
    <row r="15" spans="1:15" x14ac:dyDescent="0.25">
      <c r="A15" t="s">
        <v>19</v>
      </c>
      <c r="B15" s="22">
        <v>1798</v>
      </c>
      <c r="C15" s="22">
        <v>1996</v>
      </c>
      <c r="D15" s="14">
        <f t="shared" si="0"/>
        <v>35.96</v>
      </c>
      <c r="E15" s="14">
        <f t="shared" si="1"/>
        <v>39.92</v>
      </c>
      <c r="F15" s="14">
        <f t="shared" si="2"/>
        <v>1833.96</v>
      </c>
      <c r="G15" s="14">
        <f t="shared" si="3"/>
        <v>2035.92</v>
      </c>
      <c r="H15"/>
      <c r="I15" s="23">
        <f t="shared" si="4"/>
        <v>11.756153846153847</v>
      </c>
      <c r="J15" s="23">
        <f t="shared" si="5"/>
        <v>13.050769230769232</v>
      </c>
      <c r="K15"/>
      <c r="L15" s="23">
        <f t="shared" si="6"/>
        <v>423.2215384615385</v>
      </c>
      <c r="M15" s="23">
        <f t="shared" si="7"/>
        <v>469.82769230769236</v>
      </c>
    </row>
    <row r="16" spans="1:15" x14ac:dyDescent="0.25">
      <c r="A16" t="s">
        <v>20</v>
      </c>
      <c r="B16" s="22">
        <v>2057</v>
      </c>
      <c r="C16" s="22">
        <v>2407</v>
      </c>
      <c r="D16" s="14">
        <f t="shared" si="0"/>
        <v>41.14</v>
      </c>
      <c r="E16" s="14">
        <f t="shared" si="1"/>
        <v>48.14</v>
      </c>
      <c r="F16" s="14">
        <f t="shared" si="2"/>
        <v>2098.14</v>
      </c>
      <c r="G16" s="14">
        <f t="shared" si="3"/>
        <v>2455.14</v>
      </c>
      <c r="H16"/>
      <c r="I16" s="23">
        <f t="shared" si="4"/>
        <v>13.449615384615385</v>
      </c>
      <c r="J16" s="23">
        <f t="shared" si="5"/>
        <v>15.738076923076923</v>
      </c>
      <c r="K16"/>
      <c r="L16" s="23">
        <f t="shared" si="6"/>
        <v>484.18615384615384</v>
      </c>
      <c r="M16" s="23">
        <f t="shared" si="7"/>
        <v>566.5707692307692</v>
      </c>
    </row>
    <row r="17" spans="1:13" x14ac:dyDescent="0.25">
      <c r="A17" t="s">
        <v>21</v>
      </c>
      <c r="B17" s="22">
        <v>1702</v>
      </c>
      <c r="C17" s="22">
        <v>1798</v>
      </c>
      <c r="D17" s="14">
        <f t="shared" si="0"/>
        <v>34.04</v>
      </c>
      <c r="E17" s="14">
        <f t="shared" si="1"/>
        <v>35.96</v>
      </c>
      <c r="F17" s="14">
        <f t="shared" si="2"/>
        <v>1736.04</v>
      </c>
      <c r="G17" s="14">
        <f t="shared" si="3"/>
        <v>1833.96</v>
      </c>
      <c r="H17"/>
      <c r="I17" s="23">
        <f t="shared" si="4"/>
        <v>11.128461538461538</v>
      </c>
      <c r="J17" s="23">
        <f t="shared" si="5"/>
        <v>11.756153846153847</v>
      </c>
      <c r="K17"/>
      <c r="L17" s="23">
        <f t="shared" si="6"/>
        <v>400.62461538461537</v>
      </c>
      <c r="M17" s="23">
        <f t="shared" si="7"/>
        <v>423.2215384615385</v>
      </c>
    </row>
    <row r="18" spans="1:13" x14ac:dyDescent="0.25">
      <c r="A18" t="s">
        <v>22</v>
      </c>
      <c r="B18" s="22">
        <v>1846</v>
      </c>
      <c r="C18" s="22">
        <v>2121</v>
      </c>
      <c r="D18" s="14">
        <f t="shared" si="0"/>
        <v>36.92</v>
      </c>
      <c r="E18" s="14">
        <f t="shared" si="1"/>
        <v>42.42</v>
      </c>
      <c r="F18" s="14">
        <f t="shared" si="2"/>
        <v>1882.92</v>
      </c>
      <c r="G18" s="14">
        <f t="shared" si="3"/>
        <v>2163.42</v>
      </c>
      <c r="H18"/>
      <c r="I18" s="23">
        <f t="shared" si="4"/>
        <v>12.07</v>
      </c>
      <c r="J18" s="23">
        <f t="shared" si="5"/>
        <v>13.868076923076924</v>
      </c>
      <c r="K18"/>
      <c r="L18" s="23">
        <f t="shared" si="6"/>
        <v>434.52</v>
      </c>
      <c r="M18" s="23">
        <f t="shared" si="7"/>
        <v>499.25076923076927</v>
      </c>
    </row>
    <row r="19" spans="1:13" x14ac:dyDescent="0.25">
      <c r="A19" t="s">
        <v>23</v>
      </c>
      <c r="B19" s="22">
        <v>2192</v>
      </c>
      <c r="C19" s="22">
        <v>2540</v>
      </c>
      <c r="D19" s="14">
        <f t="shared" si="0"/>
        <v>43.84</v>
      </c>
      <c r="E19" s="14">
        <f t="shared" si="1"/>
        <v>50.800000000000004</v>
      </c>
      <c r="F19" s="14">
        <f t="shared" si="2"/>
        <v>2235.84</v>
      </c>
      <c r="G19" s="14">
        <f t="shared" si="3"/>
        <v>2590.8000000000002</v>
      </c>
      <c r="H19"/>
      <c r="I19" s="23">
        <f t="shared" si="4"/>
        <v>14.332307692307694</v>
      </c>
      <c r="J19" s="23">
        <f t="shared" si="5"/>
        <v>16.607692307692307</v>
      </c>
      <c r="K19"/>
      <c r="L19" s="23">
        <f t="shared" si="6"/>
        <v>515.96307692307698</v>
      </c>
      <c r="M19" s="23">
        <f t="shared" si="7"/>
        <v>597.87692307692305</v>
      </c>
    </row>
    <row r="20" spans="1:13" x14ac:dyDescent="0.25">
      <c r="A20" t="s">
        <v>24</v>
      </c>
      <c r="B20" s="22">
        <v>1798</v>
      </c>
      <c r="C20" s="22">
        <v>1846</v>
      </c>
      <c r="D20" s="14">
        <f t="shared" si="0"/>
        <v>35.96</v>
      </c>
      <c r="E20" s="14">
        <f t="shared" si="1"/>
        <v>36.92</v>
      </c>
      <c r="F20" s="14">
        <f t="shared" si="2"/>
        <v>1833.96</v>
      </c>
      <c r="G20" s="14">
        <f t="shared" si="3"/>
        <v>1882.92</v>
      </c>
      <c r="H20"/>
      <c r="I20" s="23">
        <f t="shared" si="4"/>
        <v>11.756153846153847</v>
      </c>
      <c r="J20" s="23">
        <f t="shared" si="5"/>
        <v>12.07</v>
      </c>
      <c r="K20"/>
      <c r="L20" s="23">
        <f t="shared" si="6"/>
        <v>423.2215384615385</v>
      </c>
      <c r="M20" s="23">
        <f t="shared" si="7"/>
        <v>434.52</v>
      </c>
    </row>
    <row r="21" spans="1:13" x14ac:dyDescent="0.25">
      <c r="A21" t="s">
        <v>25</v>
      </c>
      <c r="B21" s="22">
        <v>1893</v>
      </c>
      <c r="C21" s="22">
        <v>2265</v>
      </c>
      <c r="D21" s="14">
        <f t="shared" si="0"/>
        <v>37.86</v>
      </c>
      <c r="E21" s="14">
        <f t="shared" si="1"/>
        <v>45.300000000000004</v>
      </c>
      <c r="F21" s="14">
        <f t="shared" si="2"/>
        <v>1930.86</v>
      </c>
      <c r="G21" s="14">
        <f t="shared" si="3"/>
        <v>2310.3000000000002</v>
      </c>
      <c r="H21"/>
      <c r="I21" s="23">
        <f t="shared" si="4"/>
        <v>12.377307692307692</v>
      </c>
      <c r="J21" s="23">
        <f t="shared" si="5"/>
        <v>14.809615384615386</v>
      </c>
      <c r="K21"/>
      <c r="L21" s="23">
        <f t="shared" si="6"/>
        <v>445.58307692307693</v>
      </c>
      <c r="M21" s="23">
        <f t="shared" si="7"/>
        <v>533.14615384615388</v>
      </c>
    </row>
    <row r="22" spans="1:13" x14ac:dyDescent="0.25">
      <c r="A22" t="s">
        <v>26</v>
      </c>
      <c r="B22" s="22">
        <v>2331</v>
      </c>
      <c r="C22" s="22">
        <v>2677</v>
      </c>
      <c r="D22" s="14">
        <f t="shared" si="0"/>
        <v>46.62</v>
      </c>
      <c r="E22" s="14">
        <f t="shared" si="1"/>
        <v>53.54</v>
      </c>
      <c r="F22" s="14">
        <f t="shared" si="2"/>
        <v>2377.62</v>
      </c>
      <c r="G22" s="14">
        <f t="shared" si="3"/>
        <v>2730.54</v>
      </c>
      <c r="H22"/>
      <c r="I22" s="23">
        <f t="shared" si="4"/>
        <v>15.241153846153846</v>
      </c>
      <c r="J22" s="23">
        <f t="shared" si="5"/>
        <v>17.50346153846154</v>
      </c>
      <c r="K22"/>
      <c r="L22" s="23">
        <f t="shared" si="6"/>
        <v>548.68153846153848</v>
      </c>
      <c r="M22" s="23">
        <f t="shared" si="7"/>
        <v>630.12461538461548</v>
      </c>
    </row>
    <row r="23" spans="1:13" x14ac:dyDescent="0.25">
      <c r="A23" t="s">
        <v>27</v>
      </c>
      <c r="B23" s="22">
        <v>1893</v>
      </c>
      <c r="C23" s="22">
        <v>1942</v>
      </c>
      <c r="D23" s="14">
        <f t="shared" si="0"/>
        <v>37.86</v>
      </c>
      <c r="E23" s="14">
        <f t="shared" si="1"/>
        <v>38.840000000000003</v>
      </c>
      <c r="F23" s="14">
        <f t="shared" si="2"/>
        <v>1930.86</v>
      </c>
      <c r="G23" s="14">
        <f t="shared" si="3"/>
        <v>1980.84</v>
      </c>
      <c r="H23"/>
      <c r="I23" s="23">
        <f t="shared" si="4"/>
        <v>12.377307692307692</v>
      </c>
      <c r="J23" s="23">
        <f t="shared" si="5"/>
        <v>12.697692307692307</v>
      </c>
      <c r="K23"/>
      <c r="L23" s="23">
        <f t="shared" si="6"/>
        <v>445.58307692307693</v>
      </c>
      <c r="M23" s="23">
        <f t="shared" si="7"/>
        <v>457.11692307692306</v>
      </c>
    </row>
    <row r="24" spans="1:13" x14ac:dyDescent="0.25">
      <c r="A24" t="s">
        <v>28</v>
      </c>
      <c r="B24" s="22">
        <v>1996</v>
      </c>
      <c r="C24" s="22">
        <v>2407</v>
      </c>
      <c r="D24" s="14">
        <f t="shared" si="0"/>
        <v>39.92</v>
      </c>
      <c r="E24" s="14">
        <f t="shared" si="1"/>
        <v>48.14</v>
      </c>
      <c r="F24" s="14">
        <f t="shared" si="2"/>
        <v>2035.92</v>
      </c>
      <c r="G24" s="14">
        <f t="shared" si="3"/>
        <v>2455.14</v>
      </c>
      <c r="H24"/>
      <c r="I24" s="23">
        <f t="shared" si="4"/>
        <v>13.050769230769232</v>
      </c>
      <c r="J24" s="23">
        <f t="shared" si="5"/>
        <v>15.738076923076923</v>
      </c>
      <c r="K24"/>
      <c r="L24" s="23">
        <f t="shared" si="6"/>
        <v>469.82769230769236</v>
      </c>
      <c r="M24" s="23">
        <f t="shared" si="7"/>
        <v>566.5707692307692</v>
      </c>
    </row>
    <row r="25" spans="1:13" x14ac:dyDescent="0.25">
      <c r="A25" t="s">
        <v>29</v>
      </c>
      <c r="B25" s="22">
        <v>2467</v>
      </c>
      <c r="C25" s="22">
        <v>2815</v>
      </c>
      <c r="D25" s="14">
        <f t="shared" si="0"/>
        <v>49.34</v>
      </c>
      <c r="E25" s="14">
        <f t="shared" si="1"/>
        <v>56.300000000000004</v>
      </c>
      <c r="F25" s="14">
        <f t="shared" si="2"/>
        <v>2516.34</v>
      </c>
      <c r="G25" s="14">
        <f t="shared" si="3"/>
        <v>2871.3</v>
      </c>
      <c r="H25"/>
      <c r="I25" s="23">
        <f t="shared" si="4"/>
        <v>16.130384615384617</v>
      </c>
      <c r="J25" s="23">
        <f t="shared" si="5"/>
        <v>18.405769230769231</v>
      </c>
      <c r="K25"/>
      <c r="L25" s="23">
        <f t="shared" si="6"/>
        <v>580.69384615384627</v>
      </c>
      <c r="M25" s="23">
        <f t="shared" si="7"/>
        <v>662.60769230769233</v>
      </c>
    </row>
    <row r="26" spans="1:13" x14ac:dyDescent="0.25">
      <c r="A26" t="s">
        <v>30</v>
      </c>
      <c r="B26" s="22">
        <v>1996</v>
      </c>
      <c r="C26" s="22">
        <v>2057</v>
      </c>
      <c r="D26" s="14">
        <f>B26*$D$6</f>
        <v>39.92</v>
      </c>
      <c r="E26" s="14">
        <f t="shared" si="1"/>
        <v>41.14</v>
      </c>
      <c r="F26" s="14">
        <f t="shared" si="2"/>
        <v>2035.92</v>
      </c>
      <c r="G26" s="14">
        <f t="shared" si="3"/>
        <v>2098.14</v>
      </c>
      <c r="H26"/>
      <c r="I26" s="23">
        <f t="shared" si="4"/>
        <v>13.050769230769232</v>
      </c>
      <c r="J26" s="23">
        <f t="shared" si="5"/>
        <v>13.449615384615385</v>
      </c>
      <c r="K26"/>
      <c r="L26" s="23">
        <f t="shared" si="6"/>
        <v>469.82769230769236</v>
      </c>
      <c r="M26" s="23">
        <f t="shared" si="7"/>
        <v>484.18615384615384</v>
      </c>
    </row>
    <row r="27" spans="1:13" x14ac:dyDescent="0.25">
      <c r="A27" t="s">
        <v>31</v>
      </c>
      <c r="B27" s="22">
        <v>2121</v>
      </c>
      <c r="C27" s="22">
        <v>2607</v>
      </c>
      <c r="D27" s="14">
        <f t="shared" ref="D27:D52" si="8">B27*$D$6</f>
        <v>42.42</v>
      </c>
      <c r="E27" s="14">
        <f t="shared" si="1"/>
        <v>52.14</v>
      </c>
      <c r="F27" s="14">
        <f t="shared" si="2"/>
        <v>2163.42</v>
      </c>
      <c r="G27" s="14">
        <f t="shared" si="3"/>
        <v>2659.14</v>
      </c>
      <c r="H27"/>
      <c r="I27" s="23">
        <f t="shared" si="4"/>
        <v>13.868076923076924</v>
      </c>
      <c r="J27" s="23">
        <f t="shared" si="5"/>
        <v>17.045769230769231</v>
      </c>
      <c r="K27"/>
      <c r="L27" s="23">
        <f t="shared" si="6"/>
        <v>499.25076923076927</v>
      </c>
      <c r="M27" s="23">
        <f t="shared" si="7"/>
        <v>613.6476923076923</v>
      </c>
    </row>
    <row r="28" spans="1:13" x14ac:dyDescent="0.25">
      <c r="A28" t="s">
        <v>32</v>
      </c>
      <c r="B28" s="22">
        <v>2677</v>
      </c>
      <c r="C28" s="22">
        <v>3101</v>
      </c>
      <c r="D28" s="14">
        <f t="shared" si="8"/>
        <v>53.54</v>
      </c>
      <c r="E28" s="14">
        <f t="shared" si="1"/>
        <v>62.02</v>
      </c>
      <c r="F28" s="14">
        <f t="shared" si="2"/>
        <v>2730.54</v>
      </c>
      <c r="G28" s="14">
        <f t="shared" si="3"/>
        <v>3163.02</v>
      </c>
      <c r="H28"/>
      <c r="I28" s="23">
        <f t="shared" si="4"/>
        <v>17.50346153846154</v>
      </c>
      <c r="J28" s="23">
        <f t="shared" si="5"/>
        <v>20.275769230769232</v>
      </c>
      <c r="K28"/>
      <c r="L28" s="23">
        <f t="shared" si="6"/>
        <v>630.12461538461548</v>
      </c>
      <c r="M28" s="23">
        <f t="shared" si="7"/>
        <v>729.92769230769238</v>
      </c>
    </row>
    <row r="29" spans="1:13" x14ac:dyDescent="0.25">
      <c r="A29" t="s">
        <v>33</v>
      </c>
      <c r="B29" s="22">
        <v>1996</v>
      </c>
      <c r="C29" s="22">
        <v>2265</v>
      </c>
      <c r="D29" s="14">
        <f t="shared" si="8"/>
        <v>39.92</v>
      </c>
      <c r="E29" s="14">
        <f t="shared" si="1"/>
        <v>45.300000000000004</v>
      </c>
      <c r="F29" s="14">
        <f t="shared" si="2"/>
        <v>2035.92</v>
      </c>
      <c r="G29" s="14">
        <f t="shared" si="3"/>
        <v>2310.3000000000002</v>
      </c>
      <c r="H29"/>
      <c r="I29" s="23">
        <f t="shared" si="4"/>
        <v>13.050769230769232</v>
      </c>
      <c r="J29" s="23">
        <f t="shared" si="5"/>
        <v>14.809615384615386</v>
      </c>
      <c r="K29"/>
      <c r="L29" s="23">
        <f t="shared" si="6"/>
        <v>469.82769230769236</v>
      </c>
      <c r="M29" s="23">
        <f t="shared" si="7"/>
        <v>533.14615384615388</v>
      </c>
    </row>
    <row r="30" spans="1:13" x14ac:dyDescent="0.25">
      <c r="A30" t="s">
        <v>34</v>
      </c>
      <c r="B30" s="22">
        <v>2407</v>
      </c>
      <c r="C30" s="22">
        <v>2284</v>
      </c>
      <c r="D30" s="14">
        <f t="shared" si="8"/>
        <v>48.14</v>
      </c>
      <c r="E30" s="14">
        <f t="shared" si="1"/>
        <v>45.68</v>
      </c>
      <c r="F30" s="14">
        <f t="shared" si="2"/>
        <v>2455.14</v>
      </c>
      <c r="G30" s="14">
        <f t="shared" si="3"/>
        <v>2329.6799999999998</v>
      </c>
      <c r="H30"/>
      <c r="I30" s="23">
        <f t="shared" si="4"/>
        <v>15.738076923076923</v>
      </c>
      <c r="J30" s="23">
        <f t="shared" si="5"/>
        <v>14.933846153846153</v>
      </c>
      <c r="K30"/>
      <c r="L30" s="23">
        <f t="shared" si="6"/>
        <v>566.5707692307692</v>
      </c>
      <c r="M30" s="23">
        <f t="shared" si="7"/>
        <v>537.61846153846147</v>
      </c>
    </row>
    <row r="31" spans="1:13" x14ac:dyDescent="0.25">
      <c r="A31" t="s">
        <v>35</v>
      </c>
      <c r="B31" s="22">
        <v>2954</v>
      </c>
      <c r="C31" s="22">
        <v>3396</v>
      </c>
      <c r="D31" s="14">
        <f t="shared" si="8"/>
        <v>59.08</v>
      </c>
      <c r="E31" s="14">
        <f t="shared" si="1"/>
        <v>67.92</v>
      </c>
      <c r="F31" s="14">
        <f t="shared" si="2"/>
        <v>3013.08</v>
      </c>
      <c r="G31" s="14">
        <f t="shared" si="3"/>
        <v>3463.92</v>
      </c>
      <c r="H31"/>
      <c r="I31" s="23">
        <f t="shared" si="4"/>
        <v>19.314615384615383</v>
      </c>
      <c r="J31" s="23">
        <f t="shared" si="5"/>
        <v>22.204615384615384</v>
      </c>
      <c r="K31"/>
      <c r="L31" s="23">
        <f t="shared" si="6"/>
        <v>695.32615384615383</v>
      </c>
      <c r="M31" s="23">
        <f t="shared" si="7"/>
        <v>799.36615384615379</v>
      </c>
    </row>
    <row r="32" spans="1:13" x14ac:dyDescent="0.25">
      <c r="A32" t="s">
        <v>36</v>
      </c>
      <c r="B32" s="22">
        <v>2265</v>
      </c>
      <c r="C32" s="22">
        <v>2677</v>
      </c>
      <c r="D32" s="14">
        <f t="shared" si="8"/>
        <v>45.300000000000004</v>
      </c>
      <c r="E32" s="14">
        <f t="shared" si="1"/>
        <v>53.54</v>
      </c>
      <c r="F32" s="14">
        <f t="shared" si="2"/>
        <v>2310.3000000000002</v>
      </c>
      <c r="G32" s="14">
        <f t="shared" si="3"/>
        <v>2730.54</v>
      </c>
      <c r="H32"/>
      <c r="I32" s="23">
        <f t="shared" si="4"/>
        <v>14.809615384615386</v>
      </c>
      <c r="J32" s="23">
        <f t="shared" si="5"/>
        <v>17.50346153846154</v>
      </c>
      <c r="K32"/>
      <c r="L32" s="23">
        <f t="shared" si="6"/>
        <v>533.14615384615388</v>
      </c>
      <c r="M32" s="23">
        <f t="shared" si="7"/>
        <v>630.12461538461548</v>
      </c>
    </row>
    <row r="33" spans="1:13" x14ac:dyDescent="0.25">
      <c r="A33" t="s">
        <v>37</v>
      </c>
      <c r="B33" s="22">
        <v>2746</v>
      </c>
      <c r="C33" s="22">
        <v>3321</v>
      </c>
      <c r="D33" s="14">
        <f t="shared" si="8"/>
        <v>54.92</v>
      </c>
      <c r="E33" s="14">
        <f t="shared" si="1"/>
        <v>66.42</v>
      </c>
      <c r="F33" s="14">
        <f t="shared" si="2"/>
        <v>2800.92</v>
      </c>
      <c r="G33" s="14">
        <f t="shared" si="3"/>
        <v>3387.42</v>
      </c>
      <c r="H33"/>
      <c r="I33" s="23">
        <f t="shared" si="4"/>
        <v>17.954615384615384</v>
      </c>
      <c r="J33" s="23">
        <f t="shared" si="5"/>
        <v>21.71423076923077</v>
      </c>
      <c r="K33"/>
      <c r="L33" s="23">
        <f t="shared" si="6"/>
        <v>646.36615384615379</v>
      </c>
      <c r="M33" s="23">
        <f t="shared" si="7"/>
        <v>781.71230769230772</v>
      </c>
    </row>
    <row r="34" spans="1:13" x14ac:dyDescent="0.25">
      <c r="A34" t="s">
        <v>38</v>
      </c>
      <c r="B34" s="22">
        <v>3396</v>
      </c>
      <c r="C34" s="22">
        <v>3755</v>
      </c>
      <c r="D34" s="14">
        <f t="shared" si="8"/>
        <v>67.92</v>
      </c>
      <c r="E34" s="14">
        <f t="shared" si="1"/>
        <v>75.100000000000009</v>
      </c>
      <c r="F34" s="14">
        <f t="shared" si="2"/>
        <v>3463.92</v>
      </c>
      <c r="G34" s="14">
        <f t="shared" si="3"/>
        <v>3830.1</v>
      </c>
      <c r="H34"/>
      <c r="I34" s="23">
        <f t="shared" si="4"/>
        <v>22.204615384615384</v>
      </c>
      <c r="J34" s="23">
        <f t="shared" si="5"/>
        <v>24.551923076923078</v>
      </c>
      <c r="K34"/>
      <c r="L34" s="23">
        <f t="shared" si="6"/>
        <v>799.36615384615379</v>
      </c>
      <c r="M34" s="23">
        <f t="shared" si="7"/>
        <v>883.86923076923085</v>
      </c>
    </row>
    <row r="35" spans="1:13" x14ac:dyDescent="0.25">
      <c r="A35" t="s">
        <v>39</v>
      </c>
      <c r="B35" s="22">
        <v>2607</v>
      </c>
      <c r="C35" s="22">
        <v>3026</v>
      </c>
      <c r="D35" s="14">
        <f t="shared" si="8"/>
        <v>52.14</v>
      </c>
      <c r="E35" s="14">
        <f t="shared" si="1"/>
        <v>60.52</v>
      </c>
      <c r="F35" s="14">
        <f t="shared" si="2"/>
        <v>2659.14</v>
      </c>
      <c r="G35" s="14">
        <f t="shared" si="3"/>
        <v>3086.52</v>
      </c>
      <c r="H35"/>
      <c r="I35" s="23">
        <f t="shared" si="4"/>
        <v>17.045769230769231</v>
      </c>
      <c r="J35" s="23">
        <f t="shared" si="5"/>
        <v>19.785384615384615</v>
      </c>
      <c r="K35"/>
      <c r="L35" s="23">
        <f t="shared" si="6"/>
        <v>613.6476923076923</v>
      </c>
      <c r="M35" s="23">
        <f t="shared" si="7"/>
        <v>712.27384615384608</v>
      </c>
    </row>
    <row r="36" spans="1:13" x14ac:dyDescent="0.25">
      <c r="A36" t="s">
        <v>40</v>
      </c>
      <c r="B36" s="22">
        <v>3101</v>
      </c>
      <c r="C36" s="22">
        <v>3755</v>
      </c>
      <c r="D36" s="14">
        <f t="shared" si="8"/>
        <v>62.02</v>
      </c>
      <c r="E36" s="14">
        <f t="shared" si="1"/>
        <v>75.100000000000009</v>
      </c>
      <c r="F36" s="14">
        <f t="shared" si="2"/>
        <v>3163.02</v>
      </c>
      <c r="G36" s="14">
        <f t="shared" si="3"/>
        <v>3830.1</v>
      </c>
      <c r="H36"/>
      <c r="I36" s="23">
        <f t="shared" si="4"/>
        <v>20.275769230769232</v>
      </c>
      <c r="J36" s="23">
        <f t="shared" si="5"/>
        <v>24.551923076923078</v>
      </c>
      <c r="K36"/>
      <c r="L36" s="23">
        <f t="shared" si="6"/>
        <v>729.92769230769238</v>
      </c>
      <c r="M36" s="23">
        <f t="shared" si="7"/>
        <v>883.86923076923085</v>
      </c>
    </row>
    <row r="37" spans="1:13" x14ac:dyDescent="0.25">
      <c r="A37" t="s">
        <v>41</v>
      </c>
      <c r="B37" s="22">
        <v>3826</v>
      </c>
      <c r="C37" s="22">
        <v>4218</v>
      </c>
      <c r="D37" s="14">
        <f t="shared" si="8"/>
        <v>76.52</v>
      </c>
      <c r="E37" s="14">
        <f t="shared" si="1"/>
        <v>84.36</v>
      </c>
      <c r="F37" s="14">
        <f t="shared" si="2"/>
        <v>3902.52</v>
      </c>
      <c r="G37" s="14">
        <f t="shared" si="3"/>
        <v>4302.3599999999997</v>
      </c>
      <c r="H37"/>
      <c r="I37" s="23">
        <f t="shared" si="4"/>
        <v>25.016153846153845</v>
      </c>
      <c r="J37" s="23">
        <f t="shared" si="5"/>
        <v>27.579230769230769</v>
      </c>
      <c r="K37"/>
      <c r="L37" s="23">
        <f t="shared" si="6"/>
        <v>900.58153846153846</v>
      </c>
      <c r="M37" s="23">
        <f t="shared" si="7"/>
        <v>992.8523076923077</v>
      </c>
    </row>
    <row r="38" spans="1:13" x14ac:dyDescent="0.25">
      <c r="A38" t="s">
        <v>42</v>
      </c>
      <c r="B38" s="22">
        <v>3026</v>
      </c>
      <c r="C38" s="22">
        <v>3466</v>
      </c>
      <c r="D38" s="14">
        <f t="shared" si="8"/>
        <v>60.52</v>
      </c>
      <c r="E38" s="14">
        <f t="shared" si="1"/>
        <v>69.320000000000007</v>
      </c>
      <c r="F38" s="14">
        <f t="shared" si="2"/>
        <v>3086.52</v>
      </c>
      <c r="G38" s="14">
        <f t="shared" si="3"/>
        <v>3535.32</v>
      </c>
      <c r="H38"/>
      <c r="I38" s="23">
        <f t="shared" si="4"/>
        <v>19.785384615384615</v>
      </c>
      <c r="J38" s="23">
        <f t="shared" si="5"/>
        <v>22.662307692307692</v>
      </c>
      <c r="K38"/>
      <c r="L38" s="23">
        <f t="shared" si="6"/>
        <v>712.27384615384608</v>
      </c>
      <c r="M38" s="23">
        <f t="shared" si="7"/>
        <v>815.84307692307698</v>
      </c>
    </row>
    <row r="39" spans="1:13" x14ac:dyDescent="0.25">
      <c r="A39" t="s">
        <v>43</v>
      </c>
      <c r="B39" s="22">
        <v>3538</v>
      </c>
      <c r="C39" s="22">
        <v>4138</v>
      </c>
      <c r="D39" s="14">
        <f t="shared" si="8"/>
        <v>70.760000000000005</v>
      </c>
      <c r="E39" s="14">
        <f t="shared" si="1"/>
        <v>82.76</v>
      </c>
      <c r="F39" s="14">
        <f t="shared" si="2"/>
        <v>3608.76</v>
      </c>
      <c r="G39" s="14">
        <f t="shared" si="3"/>
        <v>4220.76</v>
      </c>
      <c r="H39"/>
      <c r="I39" s="23">
        <f t="shared" si="4"/>
        <v>23.133076923076924</v>
      </c>
      <c r="J39" s="23">
        <f t="shared" si="5"/>
        <v>27.056153846153848</v>
      </c>
      <c r="K39"/>
      <c r="L39" s="23">
        <f t="shared" si="6"/>
        <v>832.79076923076923</v>
      </c>
      <c r="M39" s="23">
        <f t="shared" si="7"/>
        <v>974.02153846153851</v>
      </c>
    </row>
    <row r="40" spans="1:13" x14ac:dyDescent="0.25">
      <c r="A40" t="s">
        <v>44</v>
      </c>
      <c r="B40" s="22">
        <v>4295</v>
      </c>
      <c r="C40" s="22">
        <v>4717</v>
      </c>
      <c r="D40" s="14">
        <f t="shared" si="8"/>
        <v>85.9</v>
      </c>
      <c r="E40" s="14">
        <f t="shared" si="1"/>
        <v>94.34</v>
      </c>
      <c r="F40" s="14">
        <f t="shared" si="2"/>
        <v>4380.8999999999996</v>
      </c>
      <c r="G40" s="14">
        <f t="shared" si="3"/>
        <v>4811.34</v>
      </c>
      <c r="H40"/>
      <c r="I40" s="23">
        <f t="shared" si="4"/>
        <v>28.082692307692305</v>
      </c>
      <c r="J40" s="23">
        <f t="shared" si="5"/>
        <v>30.841923076923077</v>
      </c>
      <c r="K40"/>
      <c r="L40" s="23">
        <f t="shared" si="6"/>
        <v>1010.976923076923</v>
      </c>
      <c r="M40" s="23">
        <f t="shared" si="7"/>
        <v>1110.3092307692307</v>
      </c>
    </row>
    <row r="41" spans="1:13" x14ac:dyDescent="0.25">
      <c r="A41" t="s">
        <v>45</v>
      </c>
      <c r="B41" s="22">
        <v>3538</v>
      </c>
      <c r="C41" s="22">
        <v>3986</v>
      </c>
      <c r="D41" s="14">
        <f t="shared" si="8"/>
        <v>70.760000000000005</v>
      </c>
      <c r="E41" s="14">
        <f t="shared" si="1"/>
        <v>79.72</v>
      </c>
      <c r="F41" s="15">
        <f t="shared" si="2"/>
        <v>3608.76</v>
      </c>
      <c r="G41" s="15">
        <f t="shared" si="3"/>
        <v>4065.72</v>
      </c>
      <c r="H41"/>
      <c r="I41" s="23">
        <f t="shared" si="4"/>
        <v>23.133076923076924</v>
      </c>
      <c r="J41" s="23">
        <f t="shared" si="5"/>
        <v>26.062307692307691</v>
      </c>
      <c r="K41"/>
      <c r="L41" s="23">
        <f t="shared" si="6"/>
        <v>832.79076923076923</v>
      </c>
      <c r="M41" s="23">
        <f t="shared" si="7"/>
        <v>938.24307692307684</v>
      </c>
    </row>
    <row r="42" spans="1:13" x14ac:dyDescent="0.25">
      <c r="A42" t="s">
        <v>46</v>
      </c>
      <c r="B42" s="22">
        <v>4138</v>
      </c>
      <c r="C42" s="22">
        <v>4858</v>
      </c>
      <c r="D42" s="14">
        <f t="shared" si="8"/>
        <v>82.76</v>
      </c>
      <c r="E42" s="14">
        <f t="shared" si="1"/>
        <v>97.16</v>
      </c>
      <c r="F42" s="15">
        <f t="shared" si="2"/>
        <v>4220.76</v>
      </c>
      <c r="G42" s="15">
        <f t="shared" si="3"/>
        <v>4955.16</v>
      </c>
      <c r="H42"/>
      <c r="I42" s="23">
        <f t="shared" si="4"/>
        <v>27.056153846153848</v>
      </c>
      <c r="J42" s="23">
        <f t="shared" si="5"/>
        <v>31.763846153846153</v>
      </c>
      <c r="K42"/>
      <c r="L42" s="23">
        <f t="shared" si="6"/>
        <v>974.02153846153851</v>
      </c>
      <c r="M42" s="23">
        <f t="shared" si="7"/>
        <v>1143.4984615384615</v>
      </c>
    </row>
    <row r="43" spans="1:13" x14ac:dyDescent="0.25">
      <c r="A43" t="s">
        <v>47</v>
      </c>
      <c r="B43" s="22">
        <v>4996</v>
      </c>
      <c r="C43" s="22">
        <v>5553</v>
      </c>
      <c r="D43" s="14">
        <f t="shared" si="8"/>
        <v>99.92</v>
      </c>
      <c r="E43" s="14">
        <f t="shared" si="1"/>
        <v>111.06</v>
      </c>
      <c r="F43" s="15">
        <f t="shared" si="2"/>
        <v>5095.92</v>
      </c>
      <c r="G43" s="15">
        <f t="shared" si="3"/>
        <v>5664.06</v>
      </c>
      <c r="H43"/>
      <c r="I43" s="23">
        <f t="shared" si="4"/>
        <v>32.666153846153847</v>
      </c>
      <c r="J43" s="23">
        <f t="shared" si="5"/>
        <v>36.308076923076925</v>
      </c>
      <c r="K43"/>
      <c r="L43" s="23">
        <f t="shared" si="6"/>
        <v>1175.9815384615385</v>
      </c>
      <c r="M43" s="23">
        <f t="shared" si="7"/>
        <v>1307.0907692307692</v>
      </c>
    </row>
    <row r="44" spans="1:13" x14ac:dyDescent="0.25">
      <c r="A44" t="s">
        <v>48</v>
      </c>
      <c r="B44" s="22">
        <v>4295</v>
      </c>
      <c r="C44" s="22">
        <v>4717</v>
      </c>
      <c r="D44" s="14">
        <f t="shared" si="8"/>
        <v>85.9</v>
      </c>
      <c r="E44" s="14">
        <f t="shared" si="1"/>
        <v>94.34</v>
      </c>
      <c r="F44" s="15">
        <f t="shared" si="2"/>
        <v>4380.8999999999996</v>
      </c>
      <c r="G44" s="15">
        <f t="shared" si="3"/>
        <v>4811.34</v>
      </c>
      <c r="H44"/>
      <c r="I44" s="23">
        <f t="shared" si="4"/>
        <v>28.082692307692305</v>
      </c>
      <c r="J44" s="23">
        <f t="shared" si="5"/>
        <v>30.841923076923077</v>
      </c>
      <c r="K44"/>
      <c r="L44" s="23">
        <f t="shared" si="6"/>
        <v>1010.976923076923</v>
      </c>
      <c r="M44" s="23">
        <f t="shared" si="7"/>
        <v>1110.3092307692307</v>
      </c>
    </row>
    <row r="45" spans="1:13" x14ac:dyDescent="0.25">
      <c r="A45" t="s">
        <v>49</v>
      </c>
      <c r="B45" s="22">
        <v>4858</v>
      </c>
      <c r="C45" s="22">
        <v>5832</v>
      </c>
      <c r="D45" s="14">
        <f t="shared" si="8"/>
        <v>97.16</v>
      </c>
      <c r="E45" s="14">
        <f t="shared" si="1"/>
        <v>116.64</v>
      </c>
      <c r="F45" s="15">
        <f t="shared" si="2"/>
        <v>4955.16</v>
      </c>
      <c r="G45" s="15">
        <f t="shared" si="3"/>
        <v>5948.64</v>
      </c>
      <c r="H45"/>
      <c r="I45" s="23">
        <f t="shared" si="4"/>
        <v>31.763846153846153</v>
      </c>
      <c r="J45" s="23">
        <f t="shared" si="5"/>
        <v>38.132307692307691</v>
      </c>
      <c r="K45"/>
      <c r="L45" s="23">
        <f t="shared" si="6"/>
        <v>1143.4984615384615</v>
      </c>
      <c r="M45" s="23">
        <f t="shared" si="7"/>
        <v>1372.7630769230768</v>
      </c>
    </row>
    <row r="46" spans="1:13" x14ac:dyDescent="0.25">
      <c r="A46" t="s">
        <v>50</v>
      </c>
      <c r="B46" s="22">
        <v>6006</v>
      </c>
      <c r="C46" s="22">
        <v>6702</v>
      </c>
      <c r="D46" s="14">
        <f t="shared" si="8"/>
        <v>120.12</v>
      </c>
      <c r="E46" s="14">
        <f t="shared" si="1"/>
        <v>134.04</v>
      </c>
      <c r="F46" s="15">
        <f t="shared" si="2"/>
        <v>6126.12</v>
      </c>
      <c r="G46" s="15">
        <f t="shared" si="3"/>
        <v>6836.04</v>
      </c>
      <c r="H46"/>
      <c r="I46" s="23">
        <f t="shared" si="4"/>
        <v>39.269999999999996</v>
      </c>
      <c r="J46" s="23">
        <f t="shared" si="5"/>
        <v>43.82076923076923</v>
      </c>
      <c r="K46"/>
      <c r="L46" s="23">
        <f t="shared" si="6"/>
        <v>1413.7199999999998</v>
      </c>
      <c r="M46" s="23">
        <f t="shared" si="7"/>
        <v>1577.5476923076922</v>
      </c>
    </row>
    <row r="47" spans="1:13" x14ac:dyDescent="0.25">
      <c r="A47" t="s">
        <v>51</v>
      </c>
      <c r="B47" s="22">
        <v>5136</v>
      </c>
      <c r="C47" s="22">
        <v>5553</v>
      </c>
      <c r="D47" s="14">
        <f t="shared" si="8"/>
        <v>102.72</v>
      </c>
      <c r="E47" s="14">
        <f t="shared" si="1"/>
        <v>111.06</v>
      </c>
      <c r="F47" s="15">
        <f t="shared" si="2"/>
        <v>5238.72</v>
      </c>
      <c r="G47" s="15">
        <f t="shared" si="3"/>
        <v>5664.06</v>
      </c>
      <c r="H47"/>
      <c r="I47" s="23">
        <f t="shared" si="4"/>
        <v>33.581538461538464</v>
      </c>
      <c r="J47" s="23">
        <f t="shared" si="5"/>
        <v>36.308076923076925</v>
      </c>
      <c r="K47"/>
      <c r="L47" s="23">
        <f t="shared" si="6"/>
        <v>1208.9353846153847</v>
      </c>
      <c r="M47" s="23">
        <f t="shared" si="7"/>
        <v>1307.0907692307692</v>
      </c>
    </row>
    <row r="48" spans="1:13" x14ac:dyDescent="0.25">
      <c r="A48" t="s">
        <v>52</v>
      </c>
      <c r="B48" s="22">
        <v>5692</v>
      </c>
      <c r="C48" s="22">
        <v>7060</v>
      </c>
      <c r="D48" s="14">
        <f t="shared" si="8"/>
        <v>113.84</v>
      </c>
      <c r="E48" s="14">
        <f t="shared" si="1"/>
        <v>141.20000000000002</v>
      </c>
      <c r="F48" s="15">
        <f t="shared" si="2"/>
        <v>5805.84</v>
      </c>
      <c r="G48" s="15">
        <f t="shared" si="3"/>
        <v>7201.2</v>
      </c>
      <c r="H48"/>
      <c r="I48" s="23">
        <f t="shared" si="4"/>
        <v>37.216923076923081</v>
      </c>
      <c r="J48" s="23">
        <f t="shared" si="5"/>
        <v>46.161538461538463</v>
      </c>
      <c r="K48"/>
      <c r="L48" s="23">
        <f t="shared" si="6"/>
        <v>1339.8092307692309</v>
      </c>
      <c r="M48" s="23">
        <f t="shared" si="7"/>
        <v>1661.8153846153846</v>
      </c>
    </row>
    <row r="49" spans="1:13" x14ac:dyDescent="0.25">
      <c r="A49" t="s">
        <v>53</v>
      </c>
      <c r="B49" s="22">
        <v>7254</v>
      </c>
      <c r="C49" s="22">
        <v>8101</v>
      </c>
      <c r="D49" s="14">
        <f t="shared" si="8"/>
        <v>145.08000000000001</v>
      </c>
      <c r="E49" s="14">
        <f t="shared" si="1"/>
        <v>162.02000000000001</v>
      </c>
      <c r="F49" s="15">
        <f t="shared" si="2"/>
        <v>7399.08</v>
      </c>
      <c r="G49" s="15">
        <f t="shared" si="3"/>
        <v>8263.02</v>
      </c>
      <c r="H49"/>
      <c r="I49" s="23">
        <f t="shared" si="4"/>
        <v>47.43</v>
      </c>
      <c r="J49" s="23">
        <f t="shared" si="5"/>
        <v>52.968076923076929</v>
      </c>
      <c r="K49"/>
      <c r="L49" s="23">
        <f t="shared" si="6"/>
        <v>1707.48</v>
      </c>
      <c r="M49" s="23">
        <f t="shared" si="7"/>
        <v>1906.8507692307694</v>
      </c>
    </row>
    <row r="50" spans="1:13" x14ac:dyDescent="0.25">
      <c r="A50" t="s">
        <v>54</v>
      </c>
      <c r="B50" s="22">
        <v>6006</v>
      </c>
      <c r="C50" s="22">
        <v>6528</v>
      </c>
      <c r="D50" s="14">
        <f t="shared" si="8"/>
        <v>120.12</v>
      </c>
      <c r="E50" s="14">
        <f t="shared" si="1"/>
        <v>130.56</v>
      </c>
      <c r="F50" s="15">
        <f t="shared" si="2"/>
        <v>6126.12</v>
      </c>
      <c r="G50" s="15">
        <f t="shared" si="3"/>
        <v>6658.56</v>
      </c>
      <c r="H50"/>
      <c r="I50" s="23">
        <f t="shared" si="4"/>
        <v>39.269999999999996</v>
      </c>
      <c r="J50" s="23">
        <f t="shared" si="5"/>
        <v>42.683076923076925</v>
      </c>
      <c r="K50"/>
      <c r="L50" s="23">
        <f t="shared" si="6"/>
        <v>1413.7199999999998</v>
      </c>
      <c r="M50" s="23">
        <f t="shared" si="7"/>
        <v>1536.5907692307692</v>
      </c>
    </row>
    <row r="51" spans="1:13" x14ac:dyDescent="0.25">
      <c r="A51" t="s">
        <v>55</v>
      </c>
      <c r="B51" s="22">
        <v>6702</v>
      </c>
      <c r="C51" s="22">
        <v>8327</v>
      </c>
      <c r="D51" s="14">
        <f t="shared" si="8"/>
        <v>134.04</v>
      </c>
      <c r="E51" s="14">
        <f t="shared" si="1"/>
        <v>166.54</v>
      </c>
      <c r="F51" s="15">
        <f t="shared" si="2"/>
        <v>6836.04</v>
      </c>
      <c r="G51" s="15">
        <f t="shared" si="3"/>
        <v>8493.5400000000009</v>
      </c>
      <c r="H51"/>
      <c r="I51" s="23">
        <f t="shared" si="4"/>
        <v>43.82076923076923</v>
      </c>
      <c r="J51" s="23">
        <f t="shared" si="5"/>
        <v>54.445769230769237</v>
      </c>
      <c r="K51"/>
      <c r="L51" s="23">
        <f t="shared" si="6"/>
        <v>1577.5476923076922</v>
      </c>
      <c r="M51" s="23">
        <f t="shared" si="7"/>
        <v>1960.0476923076926</v>
      </c>
    </row>
    <row r="52" spans="1:13" x14ac:dyDescent="0.25">
      <c r="A52" t="s">
        <v>56</v>
      </c>
      <c r="B52" s="22">
        <v>8555</v>
      </c>
      <c r="C52" s="22">
        <v>9473</v>
      </c>
      <c r="D52" s="14">
        <f t="shared" si="8"/>
        <v>171.1</v>
      </c>
      <c r="E52" s="14">
        <f t="shared" si="1"/>
        <v>189.46</v>
      </c>
      <c r="F52" s="15">
        <f t="shared" si="2"/>
        <v>8726.1</v>
      </c>
      <c r="G52" s="15">
        <f t="shared" si="3"/>
        <v>9662.4599999999991</v>
      </c>
      <c r="H52"/>
      <c r="I52" s="23">
        <f t="shared" si="4"/>
        <v>55.936538461538461</v>
      </c>
      <c r="J52" s="23">
        <f t="shared" si="5"/>
        <v>61.93884615384615</v>
      </c>
      <c r="K52"/>
      <c r="L52" s="23">
        <f t="shared" si="6"/>
        <v>2013.7153846153847</v>
      </c>
      <c r="M52" s="23">
        <f t="shared" si="7"/>
        <v>2229.7984615384612</v>
      </c>
    </row>
    <row r="53" spans="1:13" x14ac:dyDescent="0.25">
      <c r="A53"/>
      <c r="B53"/>
      <c r="C53"/>
      <c r="D53" s="14"/>
      <c r="E53" s="14"/>
      <c r="F53" s="15"/>
      <c r="G53" s="15"/>
      <c r="H53"/>
      <c r="I53"/>
      <c r="J53"/>
      <c r="K53"/>
      <c r="L53"/>
      <c r="M53"/>
    </row>
    <row r="54" spans="1:13" x14ac:dyDescent="0.25">
      <c r="A54"/>
      <c r="B54"/>
      <c r="C54"/>
      <c r="D54" s="14"/>
      <c r="E54" s="14"/>
      <c r="F54" s="15"/>
      <c r="G54" s="15"/>
      <c r="H54"/>
      <c r="I54"/>
      <c r="J54"/>
      <c r="K54"/>
      <c r="L54"/>
      <c r="M54"/>
    </row>
    <row r="55" spans="1:13" x14ac:dyDescent="0.25">
      <c r="A55"/>
      <c r="B55"/>
      <c r="C55"/>
      <c r="D55" s="14"/>
      <c r="E55" s="14"/>
      <c r="F55" s="15"/>
      <c r="G55" s="15"/>
      <c r="H55"/>
      <c r="I55"/>
      <c r="J55"/>
      <c r="K55"/>
      <c r="L55"/>
      <c r="M55"/>
    </row>
    <row r="56" spans="1:13" x14ac:dyDescent="0.25">
      <c r="A56"/>
      <c r="B56"/>
      <c r="C56"/>
      <c r="D56" s="49" t="s">
        <v>57</v>
      </c>
      <c r="E56" s="49"/>
      <c r="F56" s="15"/>
      <c r="G56" s="15"/>
      <c r="H56"/>
      <c r="I56"/>
      <c r="J56"/>
      <c r="K56"/>
      <c r="L56"/>
      <c r="M56"/>
    </row>
    <row r="57" spans="1:13" x14ac:dyDescent="0.25">
      <c r="A57"/>
      <c r="B57" s="49" t="s">
        <v>6</v>
      </c>
      <c r="C57" s="50"/>
      <c r="D57" s="51">
        <f>C3</f>
        <v>60</v>
      </c>
      <c r="E57" s="51"/>
      <c r="F57" s="52" t="s">
        <v>7</v>
      </c>
      <c r="G57" s="49"/>
      <c r="H57"/>
      <c r="I57" s="49" t="s">
        <v>8</v>
      </c>
      <c r="J57" s="49"/>
      <c r="K57"/>
      <c r="L57"/>
      <c r="M57"/>
    </row>
    <row r="58" spans="1:13" x14ac:dyDescent="0.25">
      <c r="A58"/>
      <c r="B58" s="16" t="s">
        <v>10</v>
      </c>
      <c r="C58" s="16" t="s">
        <v>11</v>
      </c>
      <c r="D58" s="25" t="s">
        <v>10</v>
      </c>
      <c r="E58" s="25" t="s">
        <v>11</v>
      </c>
      <c r="F58" s="25" t="s">
        <v>10</v>
      </c>
      <c r="G58" s="25" t="s">
        <v>11</v>
      </c>
      <c r="H58"/>
      <c r="I58" s="26" t="s">
        <v>10</v>
      </c>
      <c r="J58" s="26" t="s">
        <v>11</v>
      </c>
      <c r="K58"/>
      <c r="L58"/>
      <c r="M58"/>
    </row>
    <row r="59" spans="1:13" x14ac:dyDescent="0.25">
      <c r="A59" t="str">
        <f t="shared" ref="A59:C78" si="9">A8</f>
        <v>Aanloopschaal 09</v>
      </c>
      <c r="B59" s="27">
        <f t="shared" si="9"/>
        <v>1569</v>
      </c>
      <c r="C59" s="27">
        <f t="shared" si="9"/>
        <v>1638</v>
      </c>
      <c r="D59" s="28">
        <f>(F59/B59)-100%</f>
        <v>3.8240917782026873E-2</v>
      </c>
      <c r="E59" s="28">
        <f>(G59/C59)-100%</f>
        <v>3.6630036630036722E-2</v>
      </c>
      <c r="F59" s="14">
        <f t="shared" ref="F59:F73" si="10">B59+$D$57</f>
        <v>1629</v>
      </c>
      <c r="G59" s="14">
        <f t="shared" ref="G59:G73" si="11">C59+$D$57</f>
        <v>1698</v>
      </c>
      <c r="H59"/>
      <c r="I59" s="23">
        <f>F59/156</f>
        <v>10.442307692307692</v>
      </c>
      <c r="J59" s="23">
        <f>G59/156</f>
        <v>10.884615384615385</v>
      </c>
      <c r="K59"/>
      <c r="L59"/>
      <c r="M59"/>
    </row>
    <row r="60" spans="1:13" x14ac:dyDescent="0.25">
      <c r="A60" t="str">
        <f t="shared" si="9"/>
        <v>Schaal 10a</v>
      </c>
      <c r="B60" s="27">
        <f t="shared" si="9"/>
        <v>1702</v>
      </c>
      <c r="C60" s="27">
        <f t="shared" si="9"/>
        <v>1846</v>
      </c>
      <c r="D60" s="28">
        <f t="shared" ref="D60:D68" si="12">(F60/B60)-100%</f>
        <v>3.5252643948296081E-2</v>
      </c>
      <c r="E60" s="28">
        <f t="shared" ref="E60:E68" si="13">(G60/C60)-100%</f>
        <v>3.2502708559046578E-2</v>
      </c>
      <c r="F60" s="14">
        <f t="shared" si="10"/>
        <v>1762</v>
      </c>
      <c r="G60" s="14">
        <f t="shared" si="11"/>
        <v>1906</v>
      </c>
      <c r="H60"/>
      <c r="I60" s="23">
        <f t="shared" ref="I60:I103" si="14">F60/156</f>
        <v>11.294871794871796</v>
      </c>
      <c r="J60" s="23">
        <f t="shared" ref="J60:J103" si="15">G60/156</f>
        <v>12.217948717948717</v>
      </c>
      <c r="K60"/>
      <c r="L60"/>
      <c r="M60"/>
    </row>
    <row r="61" spans="1:13" x14ac:dyDescent="0.25">
      <c r="A61" t="str">
        <f t="shared" si="9"/>
        <v>Schaal 10b</v>
      </c>
      <c r="B61" s="27">
        <f t="shared" si="9"/>
        <v>1893</v>
      </c>
      <c r="C61" s="27">
        <f t="shared" si="9"/>
        <v>2121</v>
      </c>
      <c r="D61" s="28">
        <f t="shared" si="12"/>
        <v>3.1695721077654504E-2</v>
      </c>
      <c r="E61" s="28">
        <f t="shared" si="13"/>
        <v>2.8288543140028377E-2</v>
      </c>
      <c r="F61" s="14">
        <f t="shared" si="10"/>
        <v>1953</v>
      </c>
      <c r="G61" s="14">
        <f t="shared" si="11"/>
        <v>2181</v>
      </c>
      <c r="H61"/>
      <c r="I61" s="23">
        <f t="shared" si="14"/>
        <v>12.51923076923077</v>
      </c>
      <c r="J61" s="23">
        <f t="shared" si="15"/>
        <v>13.98076923076923</v>
      </c>
      <c r="K61"/>
      <c r="L61"/>
      <c r="M61"/>
    </row>
    <row r="62" spans="1:13" x14ac:dyDescent="0.25">
      <c r="A62" t="str">
        <f t="shared" si="9"/>
        <v>Aanloopschaal 14</v>
      </c>
      <c r="B62" s="27">
        <f t="shared" si="9"/>
        <v>1608</v>
      </c>
      <c r="C62" s="27">
        <f t="shared" si="9"/>
        <v>1702</v>
      </c>
      <c r="D62" s="28">
        <f t="shared" si="12"/>
        <v>3.7313432835820892E-2</v>
      </c>
      <c r="E62" s="28">
        <f t="shared" si="13"/>
        <v>3.5252643948296081E-2</v>
      </c>
      <c r="F62" s="14">
        <f t="shared" si="10"/>
        <v>1668</v>
      </c>
      <c r="G62" s="14">
        <f t="shared" si="11"/>
        <v>1762</v>
      </c>
      <c r="H62"/>
      <c r="I62" s="23">
        <f t="shared" si="14"/>
        <v>10.692307692307692</v>
      </c>
      <c r="J62" s="23">
        <f t="shared" si="15"/>
        <v>11.294871794871796</v>
      </c>
      <c r="K62"/>
      <c r="L62"/>
      <c r="M62"/>
    </row>
    <row r="63" spans="1:13" x14ac:dyDescent="0.25">
      <c r="A63" t="str">
        <f t="shared" si="9"/>
        <v>Schaal 15a</v>
      </c>
      <c r="B63" s="27">
        <f t="shared" si="9"/>
        <v>1764</v>
      </c>
      <c r="C63" s="27">
        <f t="shared" si="9"/>
        <v>1942</v>
      </c>
      <c r="D63" s="28">
        <f t="shared" si="12"/>
        <v>3.4013605442176909E-2</v>
      </c>
      <c r="E63" s="28">
        <f t="shared" si="13"/>
        <v>3.0895983522142068E-2</v>
      </c>
      <c r="F63" s="14">
        <f t="shared" si="10"/>
        <v>1824</v>
      </c>
      <c r="G63" s="14">
        <f t="shared" si="11"/>
        <v>2002</v>
      </c>
      <c r="H63"/>
      <c r="I63" s="23">
        <f t="shared" si="14"/>
        <v>11.692307692307692</v>
      </c>
      <c r="J63" s="23">
        <f t="shared" si="15"/>
        <v>12.833333333333334</v>
      </c>
      <c r="K63"/>
      <c r="L63"/>
      <c r="M63"/>
    </row>
    <row r="64" spans="1:13" x14ac:dyDescent="0.25">
      <c r="A64" t="str">
        <f t="shared" si="9"/>
        <v>Schaal 15b</v>
      </c>
      <c r="B64" s="27">
        <f t="shared" si="9"/>
        <v>1996</v>
      </c>
      <c r="C64" s="27">
        <f t="shared" si="9"/>
        <v>2265</v>
      </c>
      <c r="D64" s="28">
        <f t="shared" si="12"/>
        <v>3.0060120240480881E-2</v>
      </c>
      <c r="E64" s="28">
        <f t="shared" si="13"/>
        <v>2.6490066225165476E-2</v>
      </c>
      <c r="F64" s="14">
        <f t="shared" si="10"/>
        <v>2056</v>
      </c>
      <c r="G64" s="14">
        <f t="shared" si="11"/>
        <v>2325</v>
      </c>
      <c r="H64"/>
      <c r="I64" s="23">
        <f t="shared" si="14"/>
        <v>13.179487179487179</v>
      </c>
      <c r="J64" s="23">
        <f t="shared" si="15"/>
        <v>14.903846153846153</v>
      </c>
      <c r="K64"/>
      <c r="L64"/>
      <c r="M64"/>
    </row>
    <row r="65" spans="1:13" x14ac:dyDescent="0.25">
      <c r="A65" t="str">
        <f t="shared" si="9"/>
        <v>Aanloopschaal 19</v>
      </c>
      <c r="B65" s="27">
        <f t="shared" si="9"/>
        <v>1638</v>
      </c>
      <c r="C65" s="27">
        <f t="shared" si="9"/>
        <v>1764</v>
      </c>
      <c r="D65" s="28">
        <f t="shared" si="12"/>
        <v>3.6630036630036722E-2</v>
      </c>
      <c r="E65" s="28">
        <f t="shared" si="13"/>
        <v>3.4013605442176909E-2</v>
      </c>
      <c r="F65" s="14">
        <f t="shared" si="10"/>
        <v>1698</v>
      </c>
      <c r="G65" s="14">
        <f t="shared" si="11"/>
        <v>1824</v>
      </c>
      <c r="H65"/>
      <c r="I65" s="23">
        <f t="shared" si="14"/>
        <v>10.884615384615385</v>
      </c>
      <c r="J65" s="23">
        <f t="shared" si="15"/>
        <v>11.692307692307692</v>
      </c>
      <c r="K65"/>
      <c r="L65"/>
      <c r="M65"/>
    </row>
    <row r="66" spans="1:13" x14ac:dyDescent="0.25">
      <c r="A66" t="str">
        <f t="shared" si="9"/>
        <v>Schaal 20a</v>
      </c>
      <c r="B66" s="27">
        <f t="shared" si="9"/>
        <v>1798</v>
      </c>
      <c r="C66" s="27">
        <f t="shared" si="9"/>
        <v>1996</v>
      </c>
      <c r="D66" s="28">
        <f t="shared" si="12"/>
        <v>3.3370411568409253E-2</v>
      </c>
      <c r="E66" s="28">
        <f t="shared" si="13"/>
        <v>3.0060120240480881E-2</v>
      </c>
      <c r="F66" s="14">
        <f t="shared" si="10"/>
        <v>1858</v>
      </c>
      <c r="G66" s="14">
        <f t="shared" si="11"/>
        <v>2056</v>
      </c>
      <c r="H66"/>
      <c r="I66" s="23">
        <f t="shared" si="14"/>
        <v>11.910256410256411</v>
      </c>
      <c r="J66" s="23">
        <f t="shared" si="15"/>
        <v>13.179487179487179</v>
      </c>
      <c r="K66"/>
      <c r="L66"/>
      <c r="M66"/>
    </row>
    <row r="67" spans="1:13" x14ac:dyDescent="0.25">
      <c r="A67" t="str">
        <f t="shared" si="9"/>
        <v>Schaal 20b</v>
      </c>
      <c r="B67" s="27">
        <f t="shared" si="9"/>
        <v>2057</v>
      </c>
      <c r="C67" s="27">
        <f t="shared" si="9"/>
        <v>2407</v>
      </c>
      <c r="D67" s="28">
        <f t="shared" si="12"/>
        <v>2.9168692270296503E-2</v>
      </c>
      <c r="E67" s="28">
        <f t="shared" si="13"/>
        <v>2.4927295388450288E-2</v>
      </c>
      <c r="F67" s="14">
        <f t="shared" si="10"/>
        <v>2117</v>
      </c>
      <c r="G67" s="14">
        <f t="shared" si="11"/>
        <v>2467</v>
      </c>
      <c r="H67"/>
      <c r="I67" s="23">
        <f t="shared" si="14"/>
        <v>13.570512820512821</v>
      </c>
      <c r="J67" s="23">
        <f t="shared" si="15"/>
        <v>15.814102564102564</v>
      </c>
      <c r="K67"/>
      <c r="L67"/>
      <c r="M67"/>
    </row>
    <row r="68" spans="1:13" x14ac:dyDescent="0.25">
      <c r="A68" t="str">
        <f t="shared" si="9"/>
        <v>Aanloopschaal 24</v>
      </c>
      <c r="B68" s="27">
        <f t="shared" si="9"/>
        <v>1702</v>
      </c>
      <c r="C68" s="27">
        <f t="shared" si="9"/>
        <v>1798</v>
      </c>
      <c r="D68" s="28">
        <f t="shared" si="12"/>
        <v>3.5252643948296081E-2</v>
      </c>
      <c r="E68" s="28">
        <f t="shared" si="13"/>
        <v>3.3370411568409253E-2</v>
      </c>
      <c r="F68" s="14">
        <f t="shared" si="10"/>
        <v>1762</v>
      </c>
      <c r="G68" s="14">
        <f t="shared" si="11"/>
        <v>1858</v>
      </c>
      <c r="H68"/>
      <c r="I68" s="23">
        <f t="shared" si="14"/>
        <v>11.294871794871796</v>
      </c>
      <c r="J68" s="23">
        <f t="shared" si="15"/>
        <v>11.910256410256411</v>
      </c>
      <c r="K68"/>
      <c r="L68"/>
      <c r="M68"/>
    </row>
    <row r="69" spans="1:13" x14ac:dyDescent="0.25">
      <c r="A69" t="str">
        <f t="shared" si="9"/>
        <v>Schaal 25a</v>
      </c>
      <c r="B69" s="27">
        <f t="shared" si="9"/>
        <v>1846</v>
      </c>
      <c r="C69" s="27">
        <f t="shared" si="9"/>
        <v>2121</v>
      </c>
      <c r="D69" s="28">
        <f t="shared" ref="D69:D103" si="16">(F69/B69)-100%</f>
        <v>3.2502708559046578E-2</v>
      </c>
      <c r="E69" s="28">
        <f t="shared" ref="E69:E103" si="17">(G69/C69)-100%</f>
        <v>2.8288543140028377E-2</v>
      </c>
      <c r="F69" s="14">
        <f t="shared" si="10"/>
        <v>1906</v>
      </c>
      <c r="G69" s="14">
        <f t="shared" si="11"/>
        <v>2181</v>
      </c>
      <c r="H69"/>
      <c r="I69" s="23">
        <f t="shared" si="14"/>
        <v>12.217948717948717</v>
      </c>
      <c r="J69" s="23">
        <f t="shared" si="15"/>
        <v>13.98076923076923</v>
      </c>
      <c r="K69"/>
      <c r="L69"/>
      <c r="M69"/>
    </row>
    <row r="70" spans="1:13" x14ac:dyDescent="0.25">
      <c r="A70" t="str">
        <f t="shared" si="9"/>
        <v>Schaal 25b</v>
      </c>
      <c r="B70" s="27">
        <f t="shared" si="9"/>
        <v>2192</v>
      </c>
      <c r="C70" s="27">
        <f t="shared" si="9"/>
        <v>2540</v>
      </c>
      <c r="D70" s="28">
        <f t="shared" si="16"/>
        <v>2.7372262773722733E-2</v>
      </c>
      <c r="E70" s="28">
        <f t="shared" si="17"/>
        <v>2.3622047244094446E-2</v>
      </c>
      <c r="F70" s="14">
        <f t="shared" si="10"/>
        <v>2252</v>
      </c>
      <c r="G70" s="14">
        <f t="shared" si="11"/>
        <v>2600</v>
      </c>
      <c r="H70"/>
      <c r="I70" s="23">
        <f t="shared" si="14"/>
        <v>14.435897435897436</v>
      </c>
      <c r="J70" s="23">
        <f t="shared" si="15"/>
        <v>16.666666666666668</v>
      </c>
      <c r="K70"/>
      <c r="L70"/>
      <c r="M70"/>
    </row>
    <row r="71" spans="1:13" x14ac:dyDescent="0.25">
      <c r="A71" t="str">
        <f t="shared" si="9"/>
        <v>Aanloopschaal 29</v>
      </c>
      <c r="B71" s="27">
        <f t="shared" si="9"/>
        <v>1798</v>
      </c>
      <c r="C71" s="27">
        <f t="shared" si="9"/>
        <v>1846</v>
      </c>
      <c r="D71" s="28">
        <f t="shared" si="16"/>
        <v>3.3370411568409253E-2</v>
      </c>
      <c r="E71" s="28">
        <f t="shared" si="17"/>
        <v>3.2502708559046578E-2</v>
      </c>
      <c r="F71" s="14">
        <f t="shared" si="10"/>
        <v>1858</v>
      </c>
      <c r="G71" s="14">
        <f t="shared" si="11"/>
        <v>1906</v>
      </c>
      <c r="H71"/>
      <c r="I71" s="23">
        <f t="shared" si="14"/>
        <v>11.910256410256411</v>
      </c>
      <c r="J71" s="23">
        <f t="shared" si="15"/>
        <v>12.217948717948717</v>
      </c>
      <c r="K71"/>
      <c r="L71"/>
      <c r="M71"/>
    </row>
    <row r="72" spans="1:13" x14ac:dyDescent="0.25">
      <c r="A72" t="str">
        <f t="shared" si="9"/>
        <v>Schaal 30a</v>
      </c>
      <c r="B72" s="27">
        <f t="shared" si="9"/>
        <v>1893</v>
      </c>
      <c r="C72" s="27">
        <f t="shared" si="9"/>
        <v>2265</v>
      </c>
      <c r="D72" s="28">
        <f t="shared" si="16"/>
        <v>3.1695721077654504E-2</v>
      </c>
      <c r="E72" s="28">
        <f t="shared" si="17"/>
        <v>2.6490066225165476E-2</v>
      </c>
      <c r="F72" s="14">
        <f t="shared" si="10"/>
        <v>1953</v>
      </c>
      <c r="G72" s="14">
        <f t="shared" si="11"/>
        <v>2325</v>
      </c>
      <c r="H72"/>
      <c r="I72" s="23">
        <f t="shared" si="14"/>
        <v>12.51923076923077</v>
      </c>
      <c r="J72" s="23">
        <f t="shared" si="15"/>
        <v>14.903846153846153</v>
      </c>
      <c r="K72"/>
      <c r="L72"/>
      <c r="M72"/>
    </row>
    <row r="73" spans="1:13" x14ac:dyDescent="0.25">
      <c r="A73" t="str">
        <f t="shared" si="9"/>
        <v>Schaal 30b</v>
      </c>
      <c r="B73" s="27">
        <f t="shared" si="9"/>
        <v>2331</v>
      </c>
      <c r="C73" s="27">
        <f t="shared" si="9"/>
        <v>2677</v>
      </c>
      <c r="D73" s="28">
        <f t="shared" si="16"/>
        <v>2.5740025740025763E-2</v>
      </c>
      <c r="E73" s="28">
        <f t="shared" si="17"/>
        <v>2.2413149047441072E-2</v>
      </c>
      <c r="F73" s="14">
        <f t="shared" si="10"/>
        <v>2391</v>
      </c>
      <c r="G73" s="14">
        <f t="shared" si="11"/>
        <v>2737</v>
      </c>
      <c r="H73"/>
      <c r="I73" s="23">
        <f t="shared" si="14"/>
        <v>15.326923076923077</v>
      </c>
      <c r="J73" s="23">
        <f t="shared" si="15"/>
        <v>17.544871794871796</v>
      </c>
      <c r="K73"/>
      <c r="L73"/>
      <c r="M73"/>
    </row>
    <row r="74" spans="1:13" x14ac:dyDescent="0.25">
      <c r="A74" t="str">
        <f t="shared" si="9"/>
        <v>Aanloopschaal 34</v>
      </c>
      <c r="B74" s="27">
        <f t="shared" si="9"/>
        <v>1893</v>
      </c>
      <c r="C74" s="27">
        <f t="shared" si="9"/>
        <v>1942</v>
      </c>
      <c r="D74" s="28">
        <f t="shared" si="16"/>
        <v>3.1695721077654504E-2</v>
      </c>
      <c r="E74" s="28">
        <f t="shared" si="17"/>
        <v>3.0895983522142068E-2</v>
      </c>
      <c r="F74" s="14">
        <f t="shared" ref="F74:F103" si="18">B74+$D$57</f>
        <v>1953</v>
      </c>
      <c r="G74" s="14">
        <f t="shared" ref="G74:G103" si="19">C74+$D$57</f>
        <v>2002</v>
      </c>
      <c r="H74"/>
      <c r="I74" s="23">
        <f t="shared" si="14"/>
        <v>12.51923076923077</v>
      </c>
      <c r="J74" s="23">
        <f t="shared" si="15"/>
        <v>12.833333333333334</v>
      </c>
      <c r="K74"/>
      <c r="L74"/>
      <c r="M74"/>
    </row>
    <row r="75" spans="1:13" x14ac:dyDescent="0.25">
      <c r="A75" t="str">
        <f t="shared" si="9"/>
        <v>Schaal 35a</v>
      </c>
      <c r="B75" s="27">
        <f t="shared" si="9"/>
        <v>1996</v>
      </c>
      <c r="C75" s="27">
        <f t="shared" si="9"/>
        <v>2407</v>
      </c>
      <c r="D75" s="28">
        <f t="shared" si="16"/>
        <v>3.0060120240480881E-2</v>
      </c>
      <c r="E75" s="28">
        <f t="shared" si="17"/>
        <v>2.4927295388450288E-2</v>
      </c>
      <c r="F75" s="14">
        <f t="shared" si="18"/>
        <v>2056</v>
      </c>
      <c r="G75" s="14">
        <f t="shared" si="19"/>
        <v>2467</v>
      </c>
      <c r="H75"/>
      <c r="I75" s="23">
        <f t="shared" si="14"/>
        <v>13.179487179487179</v>
      </c>
      <c r="J75" s="23">
        <f t="shared" si="15"/>
        <v>15.814102564102564</v>
      </c>
      <c r="K75"/>
      <c r="L75"/>
      <c r="M75"/>
    </row>
    <row r="76" spans="1:13" x14ac:dyDescent="0.25">
      <c r="A76" t="str">
        <f t="shared" si="9"/>
        <v>Schaal 35b</v>
      </c>
      <c r="B76" s="27">
        <f t="shared" si="9"/>
        <v>2467</v>
      </c>
      <c r="C76" s="27">
        <f t="shared" si="9"/>
        <v>2815</v>
      </c>
      <c r="D76" s="28">
        <f t="shared" si="16"/>
        <v>2.4321037697608405E-2</v>
      </c>
      <c r="E76" s="28">
        <f t="shared" si="17"/>
        <v>2.1314387211367691E-2</v>
      </c>
      <c r="F76" s="14">
        <f t="shared" si="18"/>
        <v>2527</v>
      </c>
      <c r="G76" s="14">
        <f t="shared" si="19"/>
        <v>2875</v>
      </c>
      <c r="H76"/>
      <c r="I76" s="23">
        <f t="shared" si="14"/>
        <v>16.198717948717949</v>
      </c>
      <c r="J76" s="23">
        <f t="shared" si="15"/>
        <v>18.429487179487179</v>
      </c>
      <c r="K76"/>
      <c r="L76"/>
      <c r="M76"/>
    </row>
    <row r="77" spans="1:13" x14ac:dyDescent="0.25">
      <c r="A77" t="str">
        <f t="shared" si="9"/>
        <v>Aanloopschaal 39</v>
      </c>
      <c r="B77" s="27">
        <f t="shared" si="9"/>
        <v>1996</v>
      </c>
      <c r="C77" s="27">
        <f t="shared" si="9"/>
        <v>2057</v>
      </c>
      <c r="D77" s="28">
        <f t="shared" si="16"/>
        <v>3.0060120240480881E-2</v>
      </c>
      <c r="E77" s="28">
        <f t="shared" si="17"/>
        <v>2.9168692270296503E-2</v>
      </c>
      <c r="F77" s="14">
        <f t="shared" si="18"/>
        <v>2056</v>
      </c>
      <c r="G77" s="14">
        <f t="shared" si="19"/>
        <v>2117</v>
      </c>
      <c r="H77"/>
      <c r="I77" s="23">
        <f t="shared" si="14"/>
        <v>13.179487179487179</v>
      </c>
      <c r="J77" s="23">
        <f t="shared" si="15"/>
        <v>13.570512820512821</v>
      </c>
      <c r="K77"/>
      <c r="L77"/>
      <c r="M77"/>
    </row>
    <row r="78" spans="1:13" x14ac:dyDescent="0.25">
      <c r="A78" t="str">
        <f t="shared" si="9"/>
        <v>Schaal 40a</v>
      </c>
      <c r="B78" s="27">
        <f t="shared" si="9"/>
        <v>2121</v>
      </c>
      <c r="C78" s="27">
        <f t="shared" si="9"/>
        <v>2607</v>
      </c>
      <c r="D78" s="28">
        <f t="shared" si="16"/>
        <v>2.8288543140028377E-2</v>
      </c>
      <c r="E78" s="28">
        <f t="shared" si="17"/>
        <v>2.3014959723820505E-2</v>
      </c>
      <c r="F78" s="14">
        <f t="shared" si="18"/>
        <v>2181</v>
      </c>
      <c r="G78" s="14">
        <f t="shared" si="19"/>
        <v>2667</v>
      </c>
      <c r="H78"/>
      <c r="I78" s="23">
        <f t="shared" si="14"/>
        <v>13.98076923076923</v>
      </c>
      <c r="J78" s="23">
        <f t="shared" si="15"/>
        <v>17.096153846153847</v>
      </c>
      <c r="K78"/>
      <c r="L78"/>
      <c r="M78"/>
    </row>
    <row r="79" spans="1:13" x14ac:dyDescent="0.25">
      <c r="A79" t="str">
        <f t="shared" ref="A79:C91" si="20">A28</f>
        <v>Schaal 40b</v>
      </c>
      <c r="B79" s="27">
        <f t="shared" si="20"/>
        <v>2677</v>
      </c>
      <c r="C79" s="27">
        <f t="shared" si="20"/>
        <v>3101</v>
      </c>
      <c r="D79" s="28">
        <f t="shared" si="16"/>
        <v>2.2413149047441072E-2</v>
      </c>
      <c r="E79" s="28">
        <f t="shared" si="17"/>
        <v>1.9348597226701125E-2</v>
      </c>
      <c r="F79" s="14">
        <f t="shared" si="18"/>
        <v>2737</v>
      </c>
      <c r="G79" s="14">
        <f t="shared" si="19"/>
        <v>3161</v>
      </c>
      <c r="H79"/>
      <c r="I79" s="23">
        <f t="shared" si="14"/>
        <v>17.544871794871796</v>
      </c>
      <c r="J79" s="23">
        <f t="shared" si="15"/>
        <v>20.262820512820515</v>
      </c>
      <c r="K79"/>
      <c r="L79"/>
      <c r="M79"/>
    </row>
    <row r="80" spans="1:13" x14ac:dyDescent="0.25">
      <c r="A80" t="str">
        <f t="shared" si="20"/>
        <v>Aanloopschaal 44</v>
      </c>
      <c r="B80" s="27">
        <f t="shared" si="20"/>
        <v>1996</v>
      </c>
      <c r="C80" s="27">
        <f t="shared" si="20"/>
        <v>2265</v>
      </c>
      <c r="D80" s="28">
        <f t="shared" si="16"/>
        <v>3.0060120240480881E-2</v>
      </c>
      <c r="E80" s="28">
        <f t="shared" si="17"/>
        <v>2.6490066225165476E-2</v>
      </c>
      <c r="F80" s="14">
        <f t="shared" si="18"/>
        <v>2056</v>
      </c>
      <c r="G80" s="14">
        <f t="shared" si="19"/>
        <v>2325</v>
      </c>
      <c r="H80"/>
      <c r="I80" s="23">
        <f t="shared" si="14"/>
        <v>13.179487179487179</v>
      </c>
      <c r="J80" s="23">
        <f t="shared" si="15"/>
        <v>14.903846153846153</v>
      </c>
      <c r="K80"/>
      <c r="L80"/>
      <c r="M80"/>
    </row>
    <row r="81" spans="1:13" x14ac:dyDescent="0.25">
      <c r="A81" t="str">
        <f t="shared" si="20"/>
        <v>Schaal 45a</v>
      </c>
      <c r="B81" s="27">
        <f t="shared" si="20"/>
        <v>2407</v>
      </c>
      <c r="C81" s="27">
        <f t="shared" si="20"/>
        <v>2284</v>
      </c>
      <c r="D81" s="28">
        <f t="shared" si="16"/>
        <v>2.4927295388450288E-2</v>
      </c>
      <c r="E81" s="28">
        <f t="shared" si="17"/>
        <v>2.6269702276707552E-2</v>
      </c>
      <c r="F81" s="14">
        <f t="shared" si="18"/>
        <v>2467</v>
      </c>
      <c r="G81" s="14">
        <f t="shared" si="19"/>
        <v>2344</v>
      </c>
      <c r="H81"/>
      <c r="I81" s="23">
        <f t="shared" si="14"/>
        <v>15.814102564102564</v>
      </c>
      <c r="J81" s="23">
        <f t="shared" si="15"/>
        <v>15.025641025641026</v>
      </c>
      <c r="K81"/>
      <c r="L81"/>
      <c r="M81"/>
    </row>
    <row r="82" spans="1:13" x14ac:dyDescent="0.25">
      <c r="A82" t="str">
        <f t="shared" si="20"/>
        <v>Schaal 45b</v>
      </c>
      <c r="B82" s="27">
        <f t="shared" si="20"/>
        <v>2954</v>
      </c>
      <c r="C82" s="27">
        <f t="shared" si="20"/>
        <v>3396</v>
      </c>
      <c r="D82" s="28">
        <f t="shared" si="16"/>
        <v>2.0311442112389999E-2</v>
      </c>
      <c r="E82" s="28">
        <f t="shared" si="17"/>
        <v>1.7667844522968101E-2</v>
      </c>
      <c r="F82" s="14">
        <f t="shared" si="18"/>
        <v>3014</v>
      </c>
      <c r="G82" s="14">
        <f t="shared" si="19"/>
        <v>3456</v>
      </c>
      <c r="H82"/>
      <c r="I82" s="23">
        <f t="shared" si="14"/>
        <v>19.320512820512821</v>
      </c>
      <c r="J82" s="23">
        <f t="shared" si="15"/>
        <v>22.153846153846153</v>
      </c>
      <c r="K82"/>
      <c r="L82"/>
      <c r="M82"/>
    </row>
    <row r="83" spans="1:13" x14ac:dyDescent="0.25">
      <c r="A83" t="str">
        <f t="shared" si="20"/>
        <v>Aanloopschaal 49</v>
      </c>
      <c r="B83" s="27">
        <f t="shared" si="20"/>
        <v>2265</v>
      </c>
      <c r="C83" s="27">
        <f t="shared" si="20"/>
        <v>2677</v>
      </c>
      <c r="D83" s="28">
        <f t="shared" si="16"/>
        <v>2.6490066225165476E-2</v>
      </c>
      <c r="E83" s="28">
        <f t="shared" si="17"/>
        <v>2.2413149047441072E-2</v>
      </c>
      <c r="F83" s="14">
        <f t="shared" si="18"/>
        <v>2325</v>
      </c>
      <c r="G83" s="14">
        <f t="shared" si="19"/>
        <v>2737</v>
      </c>
      <c r="H83"/>
      <c r="I83" s="23">
        <f t="shared" si="14"/>
        <v>14.903846153846153</v>
      </c>
      <c r="J83" s="23">
        <f t="shared" si="15"/>
        <v>17.544871794871796</v>
      </c>
      <c r="K83"/>
      <c r="L83"/>
      <c r="M83"/>
    </row>
    <row r="84" spans="1:13" x14ac:dyDescent="0.25">
      <c r="A84" t="str">
        <f t="shared" si="20"/>
        <v>Schaal 50a</v>
      </c>
      <c r="B84" s="27">
        <f t="shared" si="20"/>
        <v>2746</v>
      </c>
      <c r="C84" s="27">
        <f t="shared" si="20"/>
        <v>3321</v>
      </c>
      <c r="D84" s="28">
        <f t="shared" si="16"/>
        <v>2.1849963583393972E-2</v>
      </c>
      <c r="E84" s="28">
        <f t="shared" si="17"/>
        <v>1.8066847335139968E-2</v>
      </c>
      <c r="F84" s="14">
        <f t="shared" si="18"/>
        <v>2806</v>
      </c>
      <c r="G84" s="14">
        <f t="shared" si="19"/>
        <v>3381</v>
      </c>
      <c r="H84"/>
      <c r="I84" s="23">
        <f t="shared" si="14"/>
        <v>17.987179487179485</v>
      </c>
      <c r="J84" s="23">
        <f t="shared" si="15"/>
        <v>21.673076923076923</v>
      </c>
      <c r="K84"/>
      <c r="L84"/>
      <c r="M84"/>
    </row>
    <row r="85" spans="1:13" x14ac:dyDescent="0.25">
      <c r="A85" t="str">
        <f t="shared" si="20"/>
        <v>Schaal 50b</v>
      </c>
      <c r="B85" s="27">
        <f t="shared" si="20"/>
        <v>3396</v>
      </c>
      <c r="C85" s="27">
        <f t="shared" si="20"/>
        <v>3755</v>
      </c>
      <c r="D85" s="28">
        <f t="shared" si="16"/>
        <v>1.7667844522968101E-2</v>
      </c>
      <c r="E85" s="28">
        <f t="shared" si="17"/>
        <v>1.5978695073235683E-2</v>
      </c>
      <c r="F85" s="14">
        <f t="shared" si="18"/>
        <v>3456</v>
      </c>
      <c r="G85" s="14">
        <f t="shared" si="19"/>
        <v>3815</v>
      </c>
      <c r="H85"/>
      <c r="I85" s="23">
        <f t="shared" si="14"/>
        <v>22.153846153846153</v>
      </c>
      <c r="J85" s="23">
        <f t="shared" si="15"/>
        <v>24.455128205128204</v>
      </c>
      <c r="K85"/>
      <c r="L85"/>
      <c r="M85"/>
    </row>
    <row r="86" spans="1:13" x14ac:dyDescent="0.25">
      <c r="A86" t="str">
        <f t="shared" si="20"/>
        <v>Aanloopschaal 54</v>
      </c>
      <c r="B86" s="27">
        <f t="shared" si="20"/>
        <v>2607</v>
      </c>
      <c r="C86" s="27">
        <f t="shared" si="20"/>
        <v>3026</v>
      </c>
      <c r="D86" s="28">
        <f t="shared" si="16"/>
        <v>2.3014959723820505E-2</v>
      </c>
      <c r="E86" s="28">
        <f t="shared" si="17"/>
        <v>1.9828155981493678E-2</v>
      </c>
      <c r="F86" s="14">
        <f t="shared" si="18"/>
        <v>2667</v>
      </c>
      <c r="G86" s="14">
        <f t="shared" si="19"/>
        <v>3086</v>
      </c>
      <c r="H86"/>
      <c r="I86" s="23">
        <f t="shared" si="14"/>
        <v>17.096153846153847</v>
      </c>
      <c r="J86" s="23">
        <f t="shared" si="15"/>
        <v>19.782051282051281</v>
      </c>
      <c r="K86"/>
      <c r="L86"/>
      <c r="M86"/>
    </row>
    <row r="87" spans="1:13" x14ac:dyDescent="0.25">
      <c r="A87" t="str">
        <f t="shared" si="20"/>
        <v>Schaal 55a</v>
      </c>
      <c r="B87" s="27">
        <f t="shared" si="20"/>
        <v>3101</v>
      </c>
      <c r="C87" s="27">
        <f t="shared" si="20"/>
        <v>3755</v>
      </c>
      <c r="D87" s="28">
        <f t="shared" si="16"/>
        <v>1.9348597226701125E-2</v>
      </c>
      <c r="E87" s="28">
        <f t="shared" si="17"/>
        <v>1.5978695073235683E-2</v>
      </c>
      <c r="F87" s="14">
        <f t="shared" si="18"/>
        <v>3161</v>
      </c>
      <c r="G87" s="14">
        <f t="shared" si="19"/>
        <v>3815</v>
      </c>
      <c r="H87"/>
      <c r="I87" s="23">
        <f t="shared" si="14"/>
        <v>20.262820512820515</v>
      </c>
      <c r="J87" s="23">
        <f t="shared" si="15"/>
        <v>24.455128205128204</v>
      </c>
      <c r="K87"/>
      <c r="L87"/>
      <c r="M87"/>
    </row>
    <row r="88" spans="1:13" x14ac:dyDescent="0.25">
      <c r="A88" t="str">
        <f t="shared" si="20"/>
        <v>Schaal 55b</v>
      </c>
      <c r="B88" s="27">
        <f t="shared" si="20"/>
        <v>3826</v>
      </c>
      <c r="C88" s="27">
        <f t="shared" si="20"/>
        <v>4218</v>
      </c>
      <c r="D88" s="28">
        <f t="shared" si="16"/>
        <v>1.5682174594877196E-2</v>
      </c>
      <c r="E88" s="28">
        <f t="shared" si="17"/>
        <v>1.4224751066856278E-2</v>
      </c>
      <c r="F88" s="14">
        <f t="shared" si="18"/>
        <v>3886</v>
      </c>
      <c r="G88" s="14">
        <f t="shared" si="19"/>
        <v>4278</v>
      </c>
      <c r="H88"/>
      <c r="I88" s="23">
        <f t="shared" si="14"/>
        <v>24.910256410256409</v>
      </c>
      <c r="J88" s="23">
        <f t="shared" si="15"/>
        <v>27.423076923076923</v>
      </c>
      <c r="K88"/>
      <c r="L88"/>
      <c r="M88"/>
    </row>
    <row r="89" spans="1:13" x14ac:dyDescent="0.25">
      <c r="A89" t="str">
        <f t="shared" si="20"/>
        <v>Aanloopschaal 59</v>
      </c>
      <c r="B89" s="27">
        <f t="shared" si="20"/>
        <v>3026</v>
      </c>
      <c r="C89" s="27">
        <f t="shared" si="20"/>
        <v>3466</v>
      </c>
      <c r="D89" s="28">
        <f t="shared" si="16"/>
        <v>1.9828155981493678E-2</v>
      </c>
      <c r="E89" s="28">
        <f t="shared" si="17"/>
        <v>1.7311021350259637E-2</v>
      </c>
      <c r="F89" s="14">
        <f t="shared" si="18"/>
        <v>3086</v>
      </c>
      <c r="G89" s="14">
        <f t="shared" si="19"/>
        <v>3526</v>
      </c>
      <c r="H89"/>
      <c r="I89" s="23">
        <f t="shared" si="14"/>
        <v>19.782051282051281</v>
      </c>
      <c r="J89" s="23">
        <f t="shared" si="15"/>
        <v>22.602564102564102</v>
      </c>
      <c r="K89"/>
      <c r="L89"/>
      <c r="M89"/>
    </row>
    <row r="90" spans="1:13" x14ac:dyDescent="0.25">
      <c r="A90" t="str">
        <f t="shared" si="20"/>
        <v>Schaal 60a</v>
      </c>
      <c r="B90" s="27">
        <f t="shared" si="20"/>
        <v>3538</v>
      </c>
      <c r="C90" s="27">
        <f t="shared" si="20"/>
        <v>4138</v>
      </c>
      <c r="D90" s="28">
        <f t="shared" si="16"/>
        <v>1.6958733747880261E-2</v>
      </c>
      <c r="E90" s="28">
        <f t="shared" si="17"/>
        <v>1.4499758337360946E-2</v>
      </c>
      <c r="F90" s="14">
        <f t="shared" si="18"/>
        <v>3598</v>
      </c>
      <c r="G90" s="14">
        <f t="shared" si="19"/>
        <v>4198</v>
      </c>
      <c r="H90"/>
      <c r="I90" s="23">
        <f t="shared" si="14"/>
        <v>23.064102564102566</v>
      </c>
      <c r="J90" s="23">
        <f t="shared" si="15"/>
        <v>26.910256410256409</v>
      </c>
      <c r="K90"/>
      <c r="L90"/>
      <c r="M90"/>
    </row>
    <row r="91" spans="1:13" x14ac:dyDescent="0.25">
      <c r="A91" t="str">
        <f t="shared" si="20"/>
        <v>Schaal 60b</v>
      </c>
      <c r="B91" s="27">
        <f t="shared" si="20"/>
        <v>4295</v>
      </c>
      <c r="C91" s="27">
        <f t="shared" si="20"/>
        <v>4717</v>
      </c>
      <c r="D91" s="28">
        <f t="shared" si="16"/>
        <v>1.396973224679865E-2</v>
      </c>
      <c r="E91" s="28">
        <f t="shared" si="17"/>
        <v>1.2719949120203466E-2</v>
      </c>
      <c r="F91" s="14">
        <f t="shared" si="18"/>
        <v>4355</v>
      </c>
      <c r="G91" s="14">
        <f t="shared" si="19"/>
        <v>4777</v>
      </c>
      <c r="H91"/>
      <c r="I91" s="23">
        <f t="shared" si="14"/>
        <v>27.916666666666668</v>
      </c>
      <c r="J91" s="23">
        <f t="shared" si="15"/>
        <v>30.621794871794872</v>
      </c>
      <c r="K91"/>
      <c r="L91"/>
      <c r="M91"/>
    </row>
    <row r="92" spans="1:13" x14ac:dyDescent="0.25">
      <c r="A92" t="str">
        <f t="shared" ref="A92:C102" si="21">A41</f>
        <v>Aanloopschaal 64</v>
      </c>
      <c r="B92" s="27">
        <f t="shared" si="21"/>
        <v>3538</v>
      </c>
      <c r="C92" s="27">
        <f t="shared" si="21"/>
        <v>3986</v>
      </c>
      <c r="D92" s="28">
        <f t="shared" si="16"/>
        <v>1.6958733747880261E-2</v>
      </c>
      <c r="E92" s="28">
        <f t="shared" si="17"/>
        <v>1.5052684395383764E-2</v>
      </c>
      <c r="F92" s="14">
        <f t="shared" si="18"/>
        <v>3598</v>
      </c>
      <c r="G92" s="14">
        <f t="shared" si="19"/>
        <v>4046</v>
      </c>
      <c r="H92"/>
      <c r="I92" s="23">
        <f t="shared" si="14"/>
        <v>23.064102564102566</v>
      </c>
      <c r="J92" s="23">
        <f t="shared" si="15"/>
        <v>25.935897435897434</v>
      </c>
      <c r="K92"/>
      <c r="L92"/>
      <c r="M92"/>
    </row>
    <row r="93" spans="1:13" x14ac:dyDescent="0.25">
      <c r="A93" t="str">
        <f t="shared" si="21"/>
        <v>Schaal 65a</v>
      </c>
      <c r="B93" s="27">
        <f t="shared" si="21"/>
        <v>4138</v>
      </c>
      <c r="C93" s="27">
        <f t="shared" si="21"/>
        <v>4858</v>
      </c>
      <c r="D93" s="28">
        <f t="shared" si="16"/>
        <v>1.4499758337360946E-2</v>
      </c>
      <c r="E93" s="28">
        <f t="shared" si="17"/>
        <v>1.2350761630300466E-2</v>
      </c>
      <c r="F93" s="14">
        <f t="shared" si="18"/>
        <v>4198</v>
      </c>
      <c r="G93" s="14">
        <f t="shared" si="19"/>
        <v>4918</v>
      </c>
      <c r="H93"/>
      <c r="I93" s="23">
        <f t="shared" si="14"/>
        <v>26.910256410256409</v>
      </c>
      <c r="J93" s="23">
        <f t="shared" si="15"/>
        <v>31.525641025641026</v>
      </c>
      <c r="K93"/>
      <c r="L93"/>
      <c r="M93"/>
    </row>
    <row r="94" spans="1:13" x14ac:dyDescent="0.25">
      <c r="A94" t="str">
        <f t="shared" si="21"/>
        <v>Schaal 65b</v>
      </c>
      <c r="B94" s="27">
        <f t="shared" si="21"/>
        <v>4996</v>
      </c>
      <c r="C94" s="27">
        <f t="shared" si="21"/>
        <v>5553</v>
      </c>
      <c r="D94" s="28">
        <f t="shared" si="16"/>
        <v>1.2009607686148893E-2</v>
      </c>
      <c r="E94" s="28">
        <f t="shared" si="17"/>
        <v>1.0804970286331761E-2</v>
      </c>
      <c r="F94" s="14">
        <f t="shared" si="18"/>
        <v>5056</v>
      </c>
      <c r="G94" s="14">
        <f t="shared" si="19"/>
        <v>5613</v>
      </c>
      <c r="H94"/>
      <c r="I94" s="23">
        <f t="shared" si="14"/>
        <v>32.410256410256409</v>
      </c>
      <c r="J94" s="23">
        <f t="shared" si="15"/>
        <v>35.980769230769234</v>
      </c>
      <c r="K94"/>
      <c r="L94"/>
      <c r="M94"/>
    </row>
    <row r="95" spans="1:13" x14ac:dyDescent="0.25">
      <c r="A95" t="str">
        <f t="shared" si="21"/>
        <v>Aanloopschaal 69</v>
      </c>
      <c r="B95" s="27">
        <f t="shared" si="21"/>
        <v>4295</v>
      </c>
      <c r="C95" s="27">
        <f t="shared" si="21"/>
        <v>4717</v>
      </c>
      <c r="D95" s="28">
        <f t="shared" si="16"/>
        <v>1.396973224679865E-2</v>
      </c>
      <c r="E95" s="28">
        <f t="shared" si="17"/>
        <v>1.2719949120203466E-2</v>
      </c>
      <c r="F95" s="14">
        <f t="shared" si="18"/>
        <v>4355</v>
      </c>
      <c r="G95" s="14">
        <f t="shared" si="19"/>
        <v>4777</v>
      </c>
      <c r="H95"/>
      <c r="I95" s="23">
        <f t="shared" si="14"/>
        <v>27.916666666666668</v>
      </c>
      <c r="J95" s="23">
        <f t="shared" si="15"/>
        <v>30.621794871794872</v>
      </c>
      <c r="K95"/>
      <c r="L95"/>
      <c r="M95"/>
    </row>
    <row r="96" spans="1:13" x14ac:dyDescent="0.25">
      <c r="A96" t="str">
        <f t="shared" si="21"/>
        <v>Schaal 70a</v>
      </c>
      <c r="B96" s="27">
        <f t="shared" si="21"/>
        <v>4858</v>
      </c>
      <c r="C96" s="27">
        <f t="shared" si="21"/>
        <v>5832</v>
      </c>
      <c r="D96" s="28">
        <f t="shared" si="16"/>
        <v>1.2350761630300466E-2</v>
      </c>
      <c r="E96" s="28">
        <f t="shared" si="17"/>
        <v>1.0288065843621297E-2</v>
      </c>
      <c r="F96" s="14">
        <f t="shared" si="18"/>
        <v>4918</v>
      </c>
      <c r="G96" s="14">
        <f t="shared" si="19"/>
        <v>5892</v>
      </c>
      <c r="H96"/>
      <c r="I96" s="23">
        <f t="shared" si="14"/>
        <v>31.525641025641026</v>
      </c>
      <c r="J96" s="23">
        <f t="shared" si="15"/>
        <v>37.769230769230766</v>
      </c>
      <c r="K96"/>
      <c r="L96"/>
      <c r="M96"/>
    </row>
    <row r="97" spans="1:13" x14ac:dyDescent="0.25">
      <c r="A97" t="str">
        <f t="shared" si="21"/>
        <v>Schaal 70b</v>
      </c>
      <c r="B97" s="27">
        <f t="shared" si="21"/>
        <v>6006</v>
      </c>
      <c r="C97" s="27">
        <f t="shared" si="21"/>
        <v>6702</v>
      </c>
      <c r="D97" s="28">
        <f t="shared" si="16"/>
        <v>9.9900099900100958E-3</v>
      </c>
      <c r="E97" s="28">
        <f t="shared" si="17"/>
        <v>8.9525514771708892E-3</v>
      </c>
      <c r="F97" s="14">
        <f t="shared" si="18"/>
        <v>6066</v>
      </c>
      <c r="G97" s="14">
        <f t="shared" si="19"/>
        <v>6762</v>
      </c>
      <c r="H97"/>
      <c r="I97" s="23">
        <f t="shared" si="14"/>
        <v>38.884615384615387</v>
      </c>
      <c r="J97" s="23">
        <f t="shared" si="15"/>
        <v>43.346153846153847</v>
      </c>
      <c r="K97"/>
      <c r="L97"/>
      <c r="M97"/>
    </row>
    <row r="98" spans="1:13" x14ac:dyDescent="0.25">
      <c r="A98" t="str">
        <f t="shared" si="21"/>
        <v>Aanloopschaal 74</v>
      </c>
      <c r="B98" s="27">
        <f t="shared" si="21"/>
        <v>5136</v>
      </c>
      <c r="C98" s="27">
        <f t="shared" si="21"/>
        <v>5553</v>
      </c>
      <c r="D98" s="28">
        <f t="shared" si="16"/>
        <v>1.1682242990654235E-2</v>
      </c>
      <c r="E98" s="28">
        <f t="shared" si="17"/>
        <v>1.0804970286331761E-2</v>
      </c>
      <c r="F98" s="14">
        <f t="shared" si="18"/>
        <v>5196</v>
      </c>
      <c r="G98" s="14">
        <f t="shared" si="19"/>
        <v>5613</v>
      </c>
      <c r="H98"/>
      <c r="I98" s="23">
        <f t="shared" si="14"/>
        <v>33.307692307692307</v>
      </c>
      <c r="J98" s="23">
        <f t="shared" si="15"/>
        <v>35.980769230769234</v>
      </c>
      <c r="K98"/>
      <c r="L98"/>
      <c r="M98"/>
    </row>
    <row r="99" spans="1:13" x14ac:dyDescent="0.25">
      <c r="A99" t="str">
        <f t="shared" si="21"/>
        <v>Schaal 75a</v>
      </c>
      <c r="B99" s="27">
        <f t="shared" si="21"/>
        <v>5692</v>
      </c>
      <c r="C99" s="27">
        <f t="shared" si="21"/>
        <v>7060</v>
      </c>
      <c r="D99" s="28">
        <f t="shared" si="16"/>
        <v>1.054111033028815E-2</v>
      </c>
      <c r="E99" s="28">
        <f t="shared" si="17"/>
        <v>8.4985835694051381E-3</v>
      </c>
      <c r="F99" s="14">
        <f t="shared" si="18"/>
        <v>5752</v>
      </c>
      <c r="G99" s="14">
        <f t="shared" si="19"/>
        <v>7120</v>
      </c>
      <c r="H99"/>
      <c r="I99" s="23">
        <f t="shared" si="14"/>
        <v>36.871794871794869</v>
      </c>
      <c r="J99" s="23">
        <f t="shared" si="15"/>
        <v>45.641025641025642</v>
      </c>
      <c r="K99"/>
      <c r="L99"/>
      <c r="M99"/>
    </row>
    <row r="100" spans="1:13" x14ac:dyDescent="0.25">
      <c r="A100" t="str">
        <f t="shared" si="21"/>
        <v>Schaal 75b</v>
      </c>
      <c r="B100" s="27">
        <f t="shared" si="21"/>
        <v>7254</v>
      </c>
      <c r="C100" s="27">
        <f t="shared" si="21"/>
        <v>8101</v>
      </c>
      <c r="D100" s="28">
        <f t="shared" si="16"/>
        <v>8.2712985938793171E-3</v>
      </c>
      <c r="E100" s="28">
        <f t="shared" si="17"/>
        <v>7.4064930255524075E-3</v>
      </c>
      <c r="F100" s="14">
        <f t="shared" si="18"/>
        <v>7314</v>
      </c>
      <c r="G100" s="14">
        <f t="shared" si="19"/>
        <v>8161</v>
      </c>
      <c r="H100"/>
      <c r="I100" s="23">
        <f t="shared" si="14"/>
        <v>46.884615384615387</v>
      </c>
      <c r="J100" s="23">
        <f t="shared" si="15"/>
        <v>52.314102564102562</v>
      </c>
      <c r="K100"/>
      <c r="L100"/>
      <c r="M100"/>
    </row>
    <row r="101" spans="1:13" x14ac:dyDescent="0.25">
      <c r="A101" t="str">
        <f t="shared" si="21"/>
        <v>Aanloopschaal 79</v>
      </c>
      <c r="B101" s="27">
        <f t="shared" si="21"/>
        <v>6006</v>
      </c>
      <c r="C101" s="27">
        <f t="shared" si="21"/>
        <v>6528</v>
      </c>
      <c r="D101" s="28">
        <f t="shared" si="16"/>
        <v>9.9900099900100958E-3</v>
      </c>
      <c r="E101" s="28">
        <f t="shared" si="17"/>
        <v>9.1911764705883137E-3</v>
      </c>
      <c r="F101" s="14">
        <f t="shared" si="18"/>
        <v>6066</v>
      </c>
      <c r="G101" s="14">
        <f t="shared" si="19"/>
        <v>6588</v>
      </c>
      <c r="H101"/>
      <c r="I101" s="23">
        <f t="shared" si="14"/>
        <v>38.884615384615387</v>
      </c>
      <c r="J101" s="23">
        <f t="shared" si="15"/>
        <v>42.230769230769234</v>
      </c>
      <c r="K101"/>
      <c r="L101"/>
      <c r="M101"/>
    </row>
    <row r="102" spans="1:13" x14ac:dyDescent="0.25">
      <c r="A102" t="str">
        <f t="shared" si="21"/>
        <v>Schaal 80a</v>
      </c>
      <c r="B102" s="27">
        <f t="shared" si="21"/>
        <v>6702</v>
      </c>
      <c r="C102" s="27">
        <f t="shared" si="21"/>
        <v>8327</v>
      </c>
      <c r="D102" s="28">
        <f t="shared" si="16"/>
        <v>8.9525514771708892E-3</v>
      </c>
      <c r="E102" s="28">
        <f t="shared" si="17"/>
        <v>7.2054761618829399E-3</v>
      </c>
      <c r="F102" s="14">
        <f t="shared" si="18"/>
        <v>6762</v>
      </c>
      <c r="G102" s="14">
        <f t="shared" si="19"/>
        <v>8387</v>
      </c>
      <c r="H102"/>
      <c r="I102" s="23">
        <f t="shared" si="14"/>
        <v>43.346153846153847</v>
      </c>
      <c r="J102" s="23">
        <f t="shared" si="15"/>
        <v>53.762820512820511</v>
      </c>
      <c r="K102"/>
      <c r="L102"/>
      <c r="M102"/>
    </row>
    <row r="103" spans="1:13" x14ac:dyDescent="0.25">
      <c r="A103" t="str">
        <f>A52</f>
        <v>Schaal 80b</v>
      </c>
      <c r="B103" s="27">
        <f t="shared" ref="B103:C103" si="22">B52</f>
        <v>8555</v>
      </c>
      <c r="C103" s="27">
        <f t="shared" si="22"/>
        <v>9473</v>
      </c>
      <c r="D103" s="28">
        <f t="shared" si="16"/>
        <v>7.0134424313266219E-3</v>
      </c>
      <c r="E103" s="28">
        <f t="shared" si="17"/>
        <v>6.3337907737781585E-3</v>
      </c>
      <c r="F103" s="14">
        <f t="shared" si="18"/>
        <v>8615</v>
      </c>
      <c r="G103" s="14">
        <f t="shared" si="19"/>
        <v>9533</v>
      </c>
      <c r="H103"/>
      <c r="I103" s="23">
        <f t="shared" si="14"/>
        <v>55.224358974358971</v>
      </c>
      <c r="J103" s="23">
        <f t="shared" si="15"/>
        <v>61.108974358974358</v>
      </c>
      <c r="K103"/>
      <c r="L103"/>
      <c r="M103"/>
    </row>
  </sheetData>
  <sheetProtection algorithmName="SHA-512" hashValue="dHK1aDLR72HAqtBH3iEDF9XkFTxATdEOltCjtrUJjO9/70JGD9mUqJ0ATPO8whsutXSZ1ErByfNV8QN/c3hQxg==" saltValue="dkWYls4oBAwPyOzVCp7YkQ==" spinCount="100000" sheet="1" objects="1" scenarios="1"/>
  <mergeCells count="11">
    <mergeCell ref="D5:E5"/>
    <mergeCell ref="D56:E56"/>
    <mergeCell ref="B6:C6"/>
    <mergeCell ref="D6:E6"/>
    <mergeCell ref="F6:G6"/>
    <mergeCell ref="I6:J6"/>
    <mergeCell ref="I57:J57"/>
    <mergeCell ref="L6:M6"/>
    <mergeCell ref="B57:C57"/>
    <mergeCell ref="D57:E57"/>
    <mergeCell ref="F57:G57"/>
  </mergeCells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3" sqref="H3"/>
    </sheetView>
  </sheetViews>
  <sheetFormatPr defaultRowHeight="15" x14ac:dyDescent="0.25"/>
  <cols>
    <col min="1" max="1" width="9.140625" style="13"/>
    <col min="2" max="2" width="14.140625" style="1" customWidth="1"/>
    <col min="3" max="3" width="20.85546875" style="13" customWidth="1"/>
    <col min="4" max="4" width="14.7109375" style="31" customWidth="1"/>
    <col min="5" max="5" width="9.140625" style="1"/>
    <col min="6" max="6" width="19.28515625" style="1" customWidth="1"/>
    <col min="7" max="7" width="14.140625" style="1" bestFit="1" customWidth="1"/>
    <col min="8" max="8" width="9.140625" style="1"/>
    <col min="9" max="9" width="9.140625" style="30"/>
    <col min="10" max="10" width="18.85546875" style="1" customWidth="1"/>
    <col min="11" max="11" width="70" style="1" customWidth="1"/>
    <col min="12" max="16384" width="9.140625" style="1"/>
  </cols>
  <sheetData>
    <row r="1" spans="1:11" x14ac:dyDescent="0.25">
      <c r="D1" s="4" t="s">
        <v>0</v>
      </c>
      <c r="F1" s="29" t="s">
        <v>58</v>
      </c>
      <c r="G1" s="30">
        <f>D3/D2</f>
        <v>3000</v>
      </c>
      <c r="J1" s="3">
        <v>500</v>
      </c>
    </row>
    <row r="2" spans="1:11" x14ac:dyDescent="0.25">
      <c r="B2" s="1" t="s">
        <v>3</v>
      </c>
      <c r="D2" s="2">
        <v>0.02</v>
      </c>
    </row>
    <row r="3" spans="1:11" x14ac:dyDescent="0.25">
      <c r="B3" s="1" t="s">
        <v>4</v>
      </c>
      <c r="D3" s="3">
        <v>60</v>
      </c>
      <c r="F3" s="30">
        <f>D3/D2</f>
        <v>3000</v>
      </c>
    </row>
    <row r="4" spans="1:11" x14ac:dyDescent="0.25">
      <c r="A4" s="27"/>
      <c r="B4"/>
      <c r="C4" s="27"/>
      <c r="D4" s="32"/>
      <c r="E4"/>
      <c r="F4"/>
      <c r="G4"/>
      <c r="H4"/>
      <c r="I4" s="33"/>
      <c r="J4" t="s">
        <v>59</v>
      </c>
      <c r="K4" t="s">
        <v>60</v>
      </c>
    </row>
    <row r="5" spans="1:11" ht="27.75" customHeight="1" x14ac:dyDescent="0.25">
      <c r="A5" s="27"/>
      <c r="B5" s="34" t="s">
        <v>61</v>
      </c>
      <c r="C5" s="35" t="s">
        <v>62</v>
      </c>
      <c r="D5" s="36" t="s">
        <v>7</v>
      </c>
      <c r="E5"/>
      <c r="F5" s="37" t="s">
        <v>63</v>
      </c>
      <c r="G5" s="36" t="s">
        <v>7</v>
      </c>
      <c r="H5"/>
      <c r="I5" s="33"/>
      <c r="J5"/>
      <c r="K5"/>
    </row>
    <row r="6" spans="1:11" x14ac:dyDescent="0.25">
      <c r="A6" s="38" t="s">
        <v>64</v>
      </c>
      <c r="B6" s="39">
        <v>44197</v>
      </c>
      <c r="C6" s="17">
        <f>D2</f>
        <v>0.02</v>
      </c>
      <c r="D6" s="36"/>
      <c r="E6"/>
      <c r="F6" s="24">
        <f>D3</f>
        <v>60</v>
      </c>
      <c r="G6" s="36"/>
      <c r="H6"/>
      <c r="I6" s="40" t="s">
        <v>8</v>
      </c>
      <c r="J6" s="41" t="s">
        <v>65</v>
      </c>
      <c r="K6"/>
    </row>
    <row r="7" spans="1:11" x14ac:dyDescent="0.25">
      <c r="A7" s="42">
        <v>1</v>
      </c>
      <c r="B7" s="43">
        <v>1575</v>
      </c>
      <c r="C7" s="44">
        <f>B7*$C$6</f>
        <v>31.5</v>
      </c>
      <c r="D7" s="45">
        <f>B7+C7</f>
        <v>1606.5</v>
      </c>
      <c r="E7"/>
      <c r="F7" s="46">
        <f>(G7/B7)-100%</f>
        <v>3.8095238095238182E-2</v>
      </c>
      <c r="G7" s="47">
        <f>B7+$D$3</f>
        <v>1635</v>
      </c>
      <c r="H7"/>
      <c r="I7" s="33">
        <f>G7/156</f>
        <v>10.48076923076923</v>
      </c>
      <c r="J7" s="48">
        <f>$J$1/I7</f>
        <v>47.706422018348626</v>
      </c>
      <c r="K7"/>
    </row>
    <row r="8" spans="1:11" x14ac:dyDescent="0.25">
      <c r="A8" s="42">
        <v>2</v>
      </c>
      <c r="B8" s="43">
        <v>1608</v>
      </c>
      <c r="C8" s="44">
        <f t="shared" ref="C8:C56" si="0">B8*$C$6</f>
        <v>32.160000000000004</v>
      </c>
      <c r="D8" s="45">
        <f t="shared" ref="D8:D56" si="1">B8+C8</f>
        <v>1640.16</v>
      </c>
      <c r="E8"/>
      <c r="F8" s="46">
        <f t="shared" ref="F8:F56" si="2">(G8/B8)-100%</f>
        <v>3.7313432835820892E-2</v>
      </c>
      <c r="G8" s="47">
        <f t="shared" ref="G8:G56" si="3">B8+$D$3</f>
        <v>1668</v>
      </c>
      <c r="H8"/>
      <c r="I8" s="33">
        <f t="shared" ref="I8:I56" si="4">G8/156</f>
        <v>10.692307692307692</v>
      </c>
      <c r="J8" s="48">
        <f t="shared" ref="J8:J56" si="5">$J$1/I8</f>
        <v>46.762589928057558</v>
      </c>
      <c r="K8"/>
    </row>
    <row r="9" spans="1:11" x14ac:dyDescent="0.25">
      <c r="A9" s="42">
        <v>3</v>
      </c>
      <c r="B9" s="43">
        <v>1638</v>
      </c>
      <c r="C9" s="44">
        <f t="shared" si="0"/>
        <v>32.76</v>
      </c>
      <c r="D9" s="45">
        <f t="shared" si="1"/>
        <v>1670.76</v>
      </c>
      <c r="E9"/>
      <c r="F9" s="46">
        <f t="shared" si="2"/>
        <v>3.6630036630036722E-2</v>
      </c>
      <c r="G9" s="47">
        <f t="shared" si="3"/>
        <v>1698</v>
      </c>
      <c r="H9"/>
      <c r="I9" s="33">
        <f t="shared" si="4"/>
        <v>10.884615384615385</v>
      </c>
      <c r="J9" s="48">
        <f t="shared" si="5"/>
        <v>45.936395759717314</v>
      </c>
      <c r="K9"/>
    </row>
    <row r="10" spans="1:11" x14ac:dyDescent="0.25">
      <c r="A10" s="42">
        <v>4</v>
      </c>
      <c r="B10" s="43">
        <v>1702</v>
      </c>
      <c r="C10" s="44">
        <f t="shared" si="0"/>
        <v>34.04</v>
      </c>
      <c r="D10" s="45">
        <f t="shared" si="1"/>
        <v>1736.04</v>
      </c>
      <c r="E10"/>
      <c r="F10" s="46">
        <f t="shared" si="2"/>
        <v>3.5252643948296081E-2</v>
      </c>
      <c r="G10" s="47">
        <f t="shared" si="3"/>
        <v>1762</v>
      </c>
      <c r="H10"/>
      <c r="I10" s="33">
        <f t="shared" si="4"/>
        <v>11.294871794871796</v>
      </c>
      <c r="J10" s="48">
        <f t="shared" si="5"/>
        <v>44.26787741203178</v>
      </c>
      <c r="K10"/>
    </row>
    <row r="11" spans="1:11" x14ac:dyDescent="0.25">
      <c r="A11" s="42">
        <v>5</v>
      </c>
      <c r="B11" s="43">
        <v>1764</v>
      </c>
      <c r="C11" s="44">
        <f t="shared" si="0"/>
        <v>35.28</v>
      </c>
      <c r="D11" s="45">
        <f t="shared" si="1"/>
        <v>1799.28</v>
      </c>
      <c r="E11"/>
      <c r="F11" s="46">
        <f t="shared" si="2"/>
        <v>3.4013605442176909E-2</v>
      </c>
      <c r="G11" s="47">
        <f t="shared" si="3"/>
        <v>1824</v>
      </c>
      <c r="H11"/>
      <c r="I11" s="33">
        <f t="shared" si="4"/>
        <v>11.692307692307692</v>
      </c>
      <c r="J11" s="48">
        <f t="shared" si="5"/>
        <v>42.763157894736842</v>
      </c>
      <c r="K11"/>
    </row>
    <row r="12" spans="1:11" x14ac:dyDescent="0.25">
      <c r="A12" s="42">
        <v>6</v>
      </c>
      <c r="B12" s="43">
        <v>1798</v>
      </c>
      <c r="C12" s="44">
        <f t="shared" si="0"/>
        <v>35.96</v>
      </c>
      <c r="D12" s="45">
        <f t="shared" si="1"/>
        <v>1833.96</v>
      </c>
      <c r="E12"/>
      <c r="F12" s="46">
        <f t="shared" si="2"/>
        <v>3.3370411568409253E-2</v>
      </c>
      <c r="G12" s="47">
        <f t="shared" si="3"/>
        <v>1858</v>
      </c>
      <c r="H12"/>
      <c r="I12" s="33">
        <f t="shared" si="4"/>
        <v>11.910256410256411</v>
      </c>
      <c r="J12" s="48">
        <f t="shared" si="5"/>
        <v>41.980624327233585</v>
      </c>
      <c r="K12"/>
    </row>
    <row r="13" spans="1:11" x14ac:dyDescent="0.25">
      <c r="A13" s="42">
        <v>7</v>
      </c>
      <c r="B13" s="43">
        <v>1846</v>
      </c>
      <c r="C13" s="44">
        <f t="shared" si="0"/>
        <v>36.92</v>
      </c>
      <c r="D13" s="45">
        <f t="shared" si="1"/>
        <v>1882.92</v>
      </c>
      <c r="E13"/>
      <c r="F13" s="46">
        <f t="shared" si="2"/>
        <v>3.2502708559046578E-2</v>
      </c>
      <c r="G13" s="47">
        <f t="shared" si="3"/>
        <v>1906</v>
      </c>
      <c r="H13"/>
      <c r="I13" s="33">
        <f t="shared" si="4"/>
        <v>12.217948717948717</v>
      </c>
      <c r="J13" s="48">
        <f t="shared" si="5"/>
        <v>40.923399790136415</v>
      </c>
      <c r="K13"/>
    </row>
    <row r="14" spans="1:11" x14ac:dyDescent="0.25">
      <c r="A14" s="42">
        <v>8</v>
      </c>
      <c r="B14" s="43">
        <v>1893</v>
      </c>
      <c r="C14" s="44">
        <f t="shared" si="0"/>
        <v>37.86</v>
      </c>
      <c r="D14" s="45">
        <f t="shared" si="1"/>
        <v>1930.86</v>
      </c>
      <c r="E14"/>
      <c r="F14" s="46">
        <f t="shared" si="2"/>
        <v>3.1695721077654504E-2</v>
      </c>
      <c r="G14" s="47">
        <f t="shared" si="3"/>
        <v>1953</v>
      </c>
      <c r="H14"/>
      <c r="I14" s="33">
        <f t="shared" si="4"/>
        <v>12.51923076923077</v>
      </c>
      <c r="J14" s="48">
        <f t="shared" si="5"/>
        <v>39.938556067588323</v>
      </c>
      <c r="K14"/>
    </row>
    <row r="15" spans="1:11" x14ac:dyDescent="0.25">
      <c r="A15" s="42">
        <v>9</v>
      </c>
      <c r="B15" s="43">
        <v>1942</v>
      </c>
      <c r="C15" s="44">
        <f t="shared" si="0"/>
        <v>38.840000000000003</v>
      </c>
      <c r="D15" s="45">
        <f t="shared" si="1"/>
        <v>1980.84</v>
      </c>
      <c r="E15"/>
      <c r="F15" s="46">
        <f t="shared" si="2"/>
        <v>3.0895983522142068E-2</v>
      </c>
      <c r="G15" s="47">
        <f t="shared" si="3"/>
        <v>2002</v>
      </c>
      <c r="H15"/>
      <c r="I15" s="33">
        <f t="shared" si="4"/>
        <v>12.833333333333334</v>
      </c>
      <c r="J15" s="48">
        <f t="shared" si="5"/>
        <v>38.961038961038959</v>
      </c>
      <c r="K15"/>
    </row>
    <row r="16" spans="1:11" x14ac:dyDescent="0.25">
      <c r="A16" s="42">
        <v>10</v>
      </c>
      <c r="B16" s="43">
        <v>1996</v>
      </c>
      <c r="C16" s="44">
        <f t="shared" si="0"/>
        <v>39.92</v>
      </c>
      <c r="D16" s="45">
        <f t="shared" si="1"/>
        <v>2035.92</v>
      </c>
      <c r="E16"/>
      <c r="F16" s="46">
        <f t="shared" si="2"/>
        <v>3.0060120240480881E-2</v>
      </c>
      <c r="G16" s="47">
        <f t="shared" si="3"/>
        <v>2056</v>
      </c>
      <c r="H16"/>
      <c r="I16" s="33">
        <f t="shared" si="4"/>
        <v>13.179487179487179</v>
      </c>
      <c r="J16" s="48">
        <f t="shared" si="5"/>
        <v>37.937743190661479</v>
      </c>
      <c r="K16"/>
    </row>
    <row r="17" spans="1:11" x14ac:dyDescent="0.25">
      <c r="A17" s="42">
        <v>11</v>
      </c>
      <c r="B17" s="43">
        <v>2057</v>
      </c>
      <c r="C17" s="44">
        <f t="shared" si="0"/>
        <v>41.14</v>
      </c>
      <c r="D17" s="45">
        <f t="shared" si="1"/>
        <v>2098.14</v>
      </c>
      <c r="E17"/>
      <c r="F17" s="46">
        <f t="shared" si="2"/>
        <v>2.9168692270296503E-2</v>
      </c>
      <c r="G17" s="47">
        <f t="shared" si="3"/>
        <v>2117</v>
      </c>
      <c r="H17"/>
      <c r="I17" s="33">
        <f t="shared" si="4"/>
        <v>13.570512820512821</v>
      </c>
      <c r="J17" s="48">
        <f t="shared" si="5"/>
        <v>36.844591402928671</v>
      </c>
      <c r="K17"/>
    </row>
    <row r="18" spans="1:11" x14ac:dyDescent="0.25">
      <c r="A18" s="42">
        <v>12</v>
      </c>
      <c r="B18" s="43">
        <v>2121</v>
      </c>
      <c r="C18" s="44">
        <f t="shared" si="0"/>
        <v>42.42</v>
      </c>
      <c r="D18" s="45">
        <f t="shared" si="1"/>
        <v>2163.42</v>
      </c>
      <c r="E18"/>
      <c r="F18" s="46">
        <f t="shared" si="2"/>
        <v>2.8288543140028377E-2</v>
      </c>
      <c r="G18" s="47">
        <f t="shared" si="3"/>
        <v>2181</v>
      </c>
      <c r="H18"/>
      <c r="I18" s="33">
        <f t="shared" si="4"/>
        <v>13.98076923076923</v>
      </c>
      <c r="J18" s="48">
        <f t="shared" si="5"/>
        <v>35.763411279229715</v>
      </c>
      <c r="K18"/>
    </row>
    <row r="19" spans="1:11" x14ac:dyDescent="0.25">
      <c r="A19" s="42">
        <v>13</v>
      </c>
      <c r="B19" s="43">
        <v>2192</v>
      </c>
      <c r="C19" s="44">
        <f t="shared" si="0"/>
        <v>43.84</v>
      </c>
      <c r="D19" s="45">
        <f t="shared" si="1"/>
        <v>2235.84</v>
      </c>
      <c r="E19"/>
      <c r="F19" s="46">
        <f t="shared" si="2"/>
        <v>2.7372262773722733E-2</v>
      </c>
      <c r="G19" s="47">
        <f t="shared" si="3"/>
        <v>2252</v>
      </c>
      <c r="H19"/>
      <c r="I19" s="33">
        <f t="shared" si="4"/>
        <v>14.435897435897436</v>
      </c>
      <c r="J19" s="48">
        <f t="shared" si="5"/>
        <v>34.635879218472468</v>
      </c>
      <c r="K19"/>
    </row>
    <row r="20" spans="1:11" x14ac:dyDescent="0.25">
      <c r="A20" s="42">
        <v>14</v>
      </c>
      <c r="B20" s="43">
        <v>2265</v>
      </c>
      <c r="C20" s="44">
        <f t="shared" si="0"/>
        <v>45.300000000000004</v>
      </c>
      <c r="D20" s="45">
        <f t="shared" si="1"/>
        <v>2310.3000000000002</v>
      </c>
      <c r="E20"/>
      <c r="F20" s="46">
        <f t="shared" si="2"/>
        <v>2.6490066225165476E-2</v>
      </c>
      <c r="G20" s="47">
        <f t="shared" si="3"/>
        <v>2325</v>
      </c>
      <c r="H20"/>
      <c r="I20" s="33">
        <f t="shared" si="4"/>
        <v>14.903846153846153</v>
      </c>
      <c r="J20" s="48">
        <f t="shared" si="5"/>
        <v>33.548387096774192</v>
      </c>
      <c r="K20"/>
    </row>
    <row r="21" spans="1:11" x14ac:dyDescent="0.25">
      <c r="A21" s="42">
        <v>15</v>
      </c>
      <c r="B21" s="43">
        <v>2331</v>
      </c>
      <c r="C21" s="44">
        <f t="shared" si="0"/>
        <v>46.62</v>
      </c>
      <c r="D21" s="45">
        <f t="shared" si="1"/>
        <v>2377.62</v>
      </c>
      <c r="E21"/>
      <c r="F21" s="46">
        <f t="shared" si="2"/>
        <v>2.5740025740025763E-2</v>
      </c>
      <c r="G21" s="47">
        <f t="shared" si="3"/>
        <v>2391</v>
      </c>
      <c r="H21"/>
      <c r="I21" s="33">
        <f t="shared" si="4"/>
        <v>15.326923076923077</v>
      </c>
      <c r="J21" s="48">
        <f t="shared" si="5"/>
        <v>32.622333751568384</v>
      </c>
      <c r="K21"/>
    </row>
    <row r="22" spans="1:11" x14ac:dyDescent="0.25">
      <c r="A22" s="42">
        <v>16</v>
      </c>
      <c r="B22" s="43">
        <v>2407</v>
      </c>
      <c r="C22" s="44">
        <f t="shared" si="0"/>
        <v>48.14</v>
      </c>
      <c r="D22" s="45">
        <f t="shared" si="1"/>
        <v>2455.14</v>
      </c>
      <c r="E22"/>
      <c r="F22" s="46">
        <f t="shared" si="2"/>
        <v>2.4927295388450288E-2</v>
      </c>
      <c r="G22" s="47">
        <f t="shared" si="3"/>
        <v>2467</v>
      </c>
      <c r="H22"/>
      <c r="I22" s="33">
        <f t="shared" si="4"/>
        <v>15.814102564102564</v>
      </c>
      <c r="J22" s="48">
        <f t="shared" si="5"/>
        <v>31.617349006890962</v>
      </c>
      <c r="K22"/>
    </row>
    <row r="23" spans="1:11" x14ac:dyDescent="0.25">
      <c r="A23" s="42">
        <v>17</v>
      </c>
      <c r="B23" s="43">
        <v>2467</v>
      </c>
      <c r="C23" s="44">
        <f t="shared" si="0"/>
        <v>49.34</v>
      </c>
      <c r="D23" s="45">
        <f t="shared" si="1"/>
        <v>2516.34</v>
      </c>
      <c r="E23"/>
      <c r="F23" s="46">
        <f t="shared" si="2"/>
        <v>2.4321037697608405E-2</v>
      </c>
      <c r="G23" s="47">
        <f t="shared" si="3"/>
        <v>2527</v>
      </c>
      <c r="H23"/>
      <c r="I23" s="33">
        <f t="shared" si="4"/>
        <v>16.198717948717949</v>
      </c>
      <c r="J23" s="48">
        <f t="shared" si="5"/>
        <v>30.866640284922834</v>
      </c>
      <c r="K23"/>
    </row>
    <row r="24" spans="1:11" x14ac:dyDescent="0.25">
      <c r="A24" s="42">
        <v>18</v>
      </c>
      <c r="B24" s="43">
        <v>2540</v>
      </c>
      <c r="C24" s="44">
        <f t="shared" si="0"/>
        <v>50.800000000000004</v>
      </c>
      <c r="D24" s="45">
        <f t="shared" si="1"/>
        <v>2590.8000000000002</v>
      </c>
      <c r="E24"/>
      <c r="F24" s="46">
        <f t="shared" si="2"/>
        <v>2.3622047244094446E-2</v>
      </c>
      <c r="G24" s="47">
        <f t="shared" si="3"/>
        <v>2600</v>
      </c>
      <c r="H24"/>
      <c r="I24" s="33">
        <f t="shared" si="4"/>
        <v>16.666666666666668</v>
      </c>
      <c r="J24" s="48">
        <f t="shared" si="5"/>
        <v>29.999999999999996</v>
      </c>
      <c r="K24"/>
    </row>
    <row r="25" spans="1:11" x14ac:dyDescent="0.25">
      <c r="A25" s="42">
        <v>19</v>
      </c>
      <c r="B25" s="43">
        <v>2607</v>
      </c>
      <c r="C25" s="44">
        <f t="shared" si="0"/>
        <v>52.14</v>
      </c>
      <c r="D25" s="45">
        <f t="shared" si="1"/>
        <v>2659.14</v>
      </c>
      <c r="E25"/>
      <c r="F25" s="46">
        <f t="shared" si="2"/>
        <v>2.3014959723820505E-2</v>
      </c>
      <c r="G25" s="47">
        <f t="shared" si="3"/>
        <v>2667</v>
      </c>
      <c r="H25"/>
      <c r="I25" s="33">
        <f t="shared" si="4"/>
        <v>17.096153846153847</v>
      </c>
      <c r="J25" s="48">
        <f t="shared" si="5"/>
        <v>29.246344206974129</v>
      </c>
      <c r="K25"/>
    </row>
    <row r="26" spans="1:11" x14ac:dyDescent="0.25">
      <c r="A26" s="42">
        <v>20</v>
      </c>
      <c r="B26" s="43">
        <v>2677</v>
      </c>
      <c r="C26" s="44">
        <f t="shared" si="0"/>
        <v>53.54</v>
      </c>
      <c r="D26" s="45">
        <f t="shared" si="1"/>
        <v>2730.54</v>
      </c>
      <c r="E26"/>
      <c r="F26" s="46">
        <f t="shared" si="2"/>
        <v>2.2413149047441072E-2</v>
      </c>
      <c r="G26" s="47">
        <f t="shared" si="3"/>
        <v>2737</v>
      </c>
      <c r="H26"/>
      <c r="I26" s="33">
        <f t="shared" si="4"/>
        <v>17.544871794871796</v>
      </c>
      <c r="J26" s="48">
        <f t="shared" si="5"/>
        <v>28.498355864084765</v>
      </c>
      <c r="K26"/>
    </row>
    <row r="27" spans="1:11" x14ac:dyDescent="0.25">
      <c r="A27" s="42">
        <v>21</v>
      </c>
      <c r="B27" s="43">
        <v>2746</v>
      </c>
      <c r="C27" s="44">
        <f t="shared" si="0"/>
        <v>54.92</v>
      </c>
      <c r="D27" s="45">
        <f t="shared" si="1"/>
        <v>2800.92</v>
      </c>
      <c r="E27"/>
      <c r="F27" s="46">
        <f t="shared" si="2"/>
        <v>2.1849963583393972E-2</v>
      </c>
      <c r="G27" s="47">
        <f t="shared" si="3"/>
        <v>2806</v>
      </c>
      <c r="H27"/>
      <c r="I27" s="33">
        <f t="shared" si="4"/>
        <v>17.987179487179485</v>
      </c>
      <c r="J27" s="48">
        <f t="shared" si="5"/>
        <v>27.797576621525305</v>
      </c>
      <c r="K27"/>
    </row>
    <row r="28" spans="1:11" x14ac:dyDescent="0.25">
      <c r="A28" s="42">
        <v>22</v>
      </c>
      <c r="B28" s="43">
        <v>2815</v>
      </c>
      <c r="C28" s="44">
        <f t="shared" si="0"/>
        <v>56.300000000000004</v>
      </c>
      <c r="D28" s="45">
        <f t="shared" si="1"/>
        <v>2871.3</v>
      </c>
      <c r="E28"/>
      <c r="F28" s="46">
        <f t="shared" si="2"/>
        <v>2.1314387211367691E-2</v>
      </c>
      <c r="G28" s="47">
        <f t="shared" si="3"/>
        <v>2875</v>
      </c>
      <c r="H28"/>
      <c r="I28" s="33">
        <f t="shared" si="4"/>
        <v>18.429487179487179</v>
      </c>
      <c r="J28" s="48">
        <f t="shared" si="5"/>
        <v>27.130434782608695</v>
      </c>
      <c r="K28"/>
    </row>
    <row r="29" spans="1:11" x14ac:dyDescent="0.25">
      <c r="A29" s="42">
        <v>23</v>
      </c>
      <c r="B29" s="43">
        <v>2884</v>
      </c>
      <c r="C29" s="44">
        <f t="shared" si="0"/>
        <v>57.68</v>
      </c>
      <c r="D29" s="45">
        <f t="shared" si="1"/>
        <v>2941.68</v>
      </c>
      <c r="E29"/>
      <c r="F29" s="46">
        <f t="shared" si="2"/>
        <v>2.0804438280166426E-2</v>
      </c>
      <c r="G29" s="47">
        <f t="shared" si="3"/>
        <v>2944</v>
      </c>
      <c r="H29"/>
      <c r="I29" s="33">
        <f t="shared" si="4"/>
        <v>18.871794871794872</v>
      </c>
      <c r="J29" s="48">
        <f t="shared" si="5"/>
        <v>26.494565217391305</v>
      </c>
      <c r="K29"/>
    </row>
    <row r="30" spans="1:11" x14ac:dyDescent="0.25">
      <c r="A30" s="42">
        <v>24</v>
      </c>
      <c r="B30" s="43">
        <v>2954</v>
      </c>
      <c r="C30" s="44">
        <f t="shared" si="0"/>
        <v>59.08</v>
      </c>
      <c r="D30" s="45">
        <f t="shared" si="1"/>
        <v>3013.08</v>
      </c>
      <c r="E30"/>
      <c r="F30" s="46">
        <f t="shared" si="2"/>
        <v>2.0311442112389999E-2</v>
      </c>
      <c r="G30" s="47">
        <f t="shared" si="3"/>
        <v>3014</v>
      </c>
      <c r="H30"/>
      <c r="I30" s="33">
        <f t="shared" si="4"/>
        <v>19.320512820512821</v>
      </c>
      <c r="J30" s="48">
        <f t="shared" si="5"/>
        <v>25.879230258792301</v>
      </c>
      <c r="K30"/>
    </row>
    <row r="31" spans="1:11" x14ac:dyDescent="0.25">
      <c r="A31" s="42">
        <v>25</v>
      </c>
      <c r="B31" s="43">
        <v>3026</v>
      </c>
      <c r="C31" s="44">
        <f t="shared" si="0"/>
        <v>60.52</v>
      </c>
      <c r="D31" s="45">
        <f t="shared" si="1"/>
        <v>3086.52</v>
      </c>
      <c r="E31"/>
      <c r="F31" s="46">
        <f t="shared" si="2"/>
        <v>1.9828155981493678E-2</v>
      </c>
      <c r="G31" s="47">
        <f t="shared" si="3"/>
        <v>3086</v>
      </c>
      <c r="H31"/>
      <c r="I31" s="33">
        <f t="shared" si="4"/>
        <v>19.782051282051281</v>
      </c>
      <c r="J31" s="48">
        <f t="shared" si="5"/>
        <v>25.275437459494494</v>
      </c>
      <c r="K31"/>
    </row>
    <row r="32" spans="1:11" x14ac:dyDescent="0.25">
      <c r="A32" s="42">
        <v>26</v>
      </c>
      <c r="B32" s="43">
        <v>3101</v>
      </c>
      <c r="C32" s="44">
        <f t="shared" si="0"/>
        <v>62.02</v>
      </c>
      <c r="D32" s="45">
        <f t="shared" si="1"/>
        <v>3163.02</v>
      </c>
      <c r="E32"/>
      <c r="F32" s="46">
        <f t="shared" si="2"/>
        <v>1.9348597226701125E-2</v>
      </c>
      <c r="G32" s="47">
        <f t="shared" si="3"/>
        <v>3161</v>
      </c>
      <c r="H32"/>
      <c r="I32" s="33">
        <f t="shared" si="4"/>
        <v>20.262820512820515</v>
      </c>
      <c r="J32" s="48">
        <f t="shared" si="5"/>
        <v>24.675735526732044</v>
      </c>
      <c r="K32"/>
    </row>
    <row r="33" spans="1:11" x14ac:dyDescent="0.25">
      <c r="A33" s="42">
        <v>27</v>
      </c>
      <c r="B33" s="43">
        <v>3178</v>
      </c>
      <c r="C33" s="44">
        <f t="shared" si="0"/>
        <v>63.56</v>
      </c>
      <c r="D33" s="45">
        <f t="shared" si="1"/>
        <v>3241.56</v>
      </c>
      <c r="E33"/>
      <c r="F33" s="46">
        <f t="shared" si="2"/>
        <v>1.8879798615481391E-2</v>
      </c>
      <c r="G33" s="47">
        <f t="shared" si="3"/>
        <v>3238</v>
      </c>
      <c r="H33"/>
      <c r="I33" s="33">
        <f t="shared" si="4"/>
        <v>20.756410256410255</v>
      </c>
      <c r="J33" s="48">
        <f t="shared" si="5"/>
        <v>24.088943792464484</v>
      </c>
      <c r="K33"/>
    </row>
    <row r="34" spans="1:11" x14ac:dyDescent="0.25">
      <c r="A34" s="42">
        <v>28</v>
      </c>
      <c r="B34" s="43">
        <v>3245</v>
      </c>
      <c r="C34" s="44">
        <f t="shared" si="0"/>
        <v>64.900000000000006</v>
      </c>
      <c r="D34" s="45">
        <f t="shared" si="1"/>
        <v>3309.9</v>
      </c>
      <c r="E34"/>
      <c r="F34" s="46">
        <f t="shared" si="2"/>
        <v>1.8489984591679498E-2</v>
      </c>
      <c r="G34" s="47">
        <f t="shared" si="3"/>
        <v>3305</v>
      </c>
      <c r="H34"/>
      <c r="I34" s="33">
        <f t="shared" si="4"/>
        <v>21.185897435897434</v>
      </c>
      <c r="J34" s="48">
        <f t="shared" si="5"/>
        <v>23.600605143721637</v>
      </c>
      <c r="K34"/>
    </row>
    <row r="35" spans="1:11" x14ac:dyDescent="0.25">
      <c r="A35" s="42">
        <v>29</v>
      </c>
      <c r="B35" s="43">
        <v>3321</v>
      </c>
      <c r="C35" s="44">
        <f t="shared" si="0"/>
        <v>66.42</v>
      </c>
      <c r="D35" s="45">
        <f t="shared" si="1"/>
        <v>3387.42</v>
      </c>
      <c r="E35"/>
      <c r="F35" s="46">
        <f t="shared" si="2"/>
        <v>1.8066847335139968E-2</v>
      </c>
      <c r="G35" s="47">
        <f t="shared" si="3"/>
        <v>3381</v>
      </c>
      <c r="H35"/>
      <c r="I35" s="33">
        <f t="shared" si="4"/>
        <v>21.673076923076923</v>
      </c>
      <c r="J35" s="48">
        <f t="shared" si="5"/>
        <v>23.070097604259093</v>
      </c>
      <c r="K35"/>
    </row>
    <row r="36" spans="1:11" x14ac:dyDescent="0.25">
      <c r="A36" s="42">
        <v>30</v>
      </c>
      <c r="B36" s="43">
        <v>3396</v>
      </c>
      <c r="C36" s="44">
        <f t="shared" si="0"/>
        <v>67.92</v>
      </c>
      <c r="D36" s="45">
        <f t="shared" si="1"/>
        <v>3463.92</v>
      </c>
      <c r="E36"/>
      <c r="F36" s="46">
        <f t="shared" si="2"/>
        <v>1.7667844522968101E-2</v>
      </c>
      <c r="G36" s="47">
        <f t="shared" si="3"/>
        <v>3456</v>
      </c>
      <c r="H36"/>
      <c r="I36" s="33">
        <f t="shared" si="4"/>
        <v>22.153846153846153</v>
      </c>
      <c r="J36" s="48">
        <f t="shared" si="5"/>
        <v>22.569444444444446</v>
      </c>
      <c r="K36"/>
    </row>
    <row r="37" spans="1:11" x14ac:dyDescent="0.25">
      <c r="A37" s="42">
        <v>31</v>
      </c>
      <c r="B37" s="43">
        <v>3466</v>
      </c>
      <c r="C37" s="44">
        <f t="shared" si="0"/>
        <v>69.320000000000007</v>
      </c>
      <c r="D37" s="45">
        <f t="shared" si="1"/>
        <v>3535.32</v>
      </c>
      <c r="E37"/>
      <c r="F37" s="46">
        <f t="shared" si="2"/>
        <v>1.7311021350259637E-2</v>
      </c>
      <c r="G37" s="47">
        <f t="shared" si="3"/>
        <v>3526</v>
      </c>
      <c r="H37"/>
      <c r="I37" s="33">
        <f t="shared" si="4"/>
        <v>22.602564102564102</v>
      </c>
      <c r="J37" s="48">
        <f t="shared" si="5"/>
        <v>22.12138400453772</v>
      </c>
      <c r="K37"/>
    </row>
    <row r="38" spans="1:11" x14ac:dyDescent="0.25">
      <c r="A38" s="42">
        <v>32</v>
      </c>
      <c r="B38" s="43">
        <v>3538</v>
      </c>
      <c r="C38" s="44">
        <f t="shared" si="0"/>
        <v>70.760000000000005</v>
      </c>
      <c r="D38" s="45">
        <f t="shared" si="1"/>
        <v>3608.76</v>
      </c>
      <c r="E38"/>
      <c r="F38" s="46">
        <f t="shared" si="2"/>
        <v>1.6958733747880261E-2</v>
      </c>
      <c r="G38" s="47">
        <f t="shared" si="3"/>
        <v>3598</v>
      </c>
      <c r="H38"/>
      <c r="I38" s="33">
        <f t="shared" si="4"/>
        <v>23.064102564102566</v>
      </c>
      <c r="J38" s="48">
        <f t="shared" si="5"/>
        <v>21.6787103946637</v>
      </c>
      <c r="K38"/>
    </row>
    <row r="39" spans="1:11" x14ac:dyDescent="0.25">
      <c r="A39" s="42">
        <v>33</v>
      </c>
      <c r="B39" s="43">
        <v>3612</v>
      </c>
      <c r="C39" s="44">
        <f t="shared" si="0"/>
        <v>72.239999999999995</v>
      </c>
      <c r="D39" s="45">
        <f t="shared" si="1"/>
        <v>3684.24</v>
      </c>
      <c r="E39"/>
      <c r="F39" s="46">
        <f t="shared" si="2"/>
        <v>1.6611295681063121E-2</v>
      </c>
      <c r="G39" s="47">
        <f t="shared" si="3"/>
        <v>3672</v>
      </c>
      <c r="H39"/>
      <c r="I39" s="33">
        <f t="shared" si="4"/>
        <v>23.53846153846154</v>
      </c>
      <c r="J39" s="48">
        <f t="shared" si="5"/>
        <v>21.241830065359476</v>
      </c>
      <c r="K39"/>
    </row>
    <row r="40" spans="1:11" x14ac:dyDescent="0.25">
      <c r="A40" s="42">
        <v>34</v>
      </c>
      <c r="B40" s="43">
        <v>3686</v>
      </c>
      <c r="C40" s="44">
        <f t="shared" si="0"/>
        <v>73.72</v>
      </c>
      <c r="D40" s="45">
        <f t="shared" si="1"/>
        <v>3759.72</v>
      </c>
      <c r="E40"/>
      <c r="F40" s="46">
        <f t="shared" si="2"/>
        <v>1.6277807921866616E-2</v>
      </c>
      <c r="G40" s="47">
        <f t="shared" si="3"/>
        <v>3746</v>
      </c>
      <c r="H40"/>
      <c r="I40" s="33">
        <f t="shared" si="4"/>
        <v>24.012820512820515</v>
      </c>
      <c r="J40" s="48">
        <f t="shared" si="5"/>
        <v>20.822210357714894</v>
      </c>
      <c r="K40"/>
    </row>
    <row r="41" spans="1:11" x14ac:dyDescent="0.25">
      <c r="A41" s="42">
        <v>35</v>
      </c>
      <c r="B41" s="43">
        <v>3755</v>
      </c>
      <c r="C41" s="44">
        <f t="shared" si="0"/>
        <v>75.100000000000009</v>
      </c>
      <c r="D41" s="45">
        <f t="shared" si="1"/>
        <v>3830.1</v>
      </c>
      <c r="E41"/>
      <c r="F41" s="46">
        <f t="shared" si="2"/>
        <v>1.5978695073235683E-2</v>
      </c>
      <c r="G41" s="47">
        <f t="shared" si="3"/>
        <v>3815</v>
      </c>
      <c r="H41"/>
      <c r="I41" s="33">
        <f t="shared" si="4"/>
        <v>24.455128205128204</v>
      </c>
      <c r="J41" s="48">
        <f t="shared" si="5"/>
        <v>20.445609436435124</v>
      </c>
      <c r="K41"/>
    </row>
    <row r="42" spans="1:11" x14ac:dyDescent="0.25">
      <c r="A42" s="42">
        <v>36</v>
      </c>
      <c r="B42" s="43">
        <v>3826</v>
      </c>
      <c r="C42" s="44">
        <f t="shared" si="0"/>
        <v>76.52</v>
      </c>
      <c r="D42" s="45">
        <f t="shared" si="1"/>
        <v>3902.52</v>
      </c>
      <c r="E42"/>
      <c r="F42" s="46">
        <f t="shared" si="2"/>
        <v>1.5682174594877196E-2</v>
      </c>
      <c r="G42" s="47">
        <f t="shared" si="3"/>
        <v>3886</v>
      </c>
      <c r="H42"/>
      <c r="I42" s="33">
        <f t="shared" si="4"/>
        <v>24.910256410256409</v>
      </c>
      <c r="J42" s="48">
        <f t="shared" si="5"/>
        <v>20.072053525476068</v>
      </c>
      <c r="K42"/>
    </row>
    <row r="43" spans="1:11" x14ac:dyDescent="0.25">
      <c r="A43" s="42">
        <v>37</v>
      </c>
      <c r="B43" s="43">
        <v>3905</v>
      </c>
      <c r="C43" s="44">
        <f t="shared" si="0"/>
        <v>78.100000000000009</v>
      </c>
      <c r="D43" s="45">
        <f t="shared" si="1"/>
        <v>3983.1</v>
      </c>
      <c r="E43"/>
      <c r="F43" s="46">
        <f t="shared" si="2"/>
        <v>1.5364916773367376E-2</v>
      </c>
      <c r="G43" s="47">
        <f t="shared" si="3"/>
        <v>3965</v>
      </c>
      <c r="H43"/>
      <c r="I43" s="33">
        <f t="shared" si="4"/>
        <v>25.416666666666668</v>
      </c>
      <c r="J43" s="48">
        <f t="shared" si="5"/>
        <v>19.672131147540984</v>
      </c>
      <c r="K43"/>
    </row>
    <row r="44" spans="1:11" x14ac:dyDescent="0.25">
      <c r="A44" s="42">
        <v>38</v>
      </c>
      <c r="B44" s="43">
        <v>3986</v>
      </c>
      <c r="C44" s="44">
        <f t="shared" si="0"/>
        <v>79.72</v>
      </c>
      <c r="D44" s="45">
        <f t="shared" si="1"/>
        <v>4065.72</v>
      </c>
      <c r="E44"/>
      <c r="F44" s="46">
        <f t="shared" si="2"/>
        <v>1.5052684395383764E-2</v>
      </c>
      <c r="G44" s="47">
        <f t="shared" si="3"/>
        <v>4046</v>
      </c>
      <c r="H44"/>
      <c r="I44" s="33">
        <f t="shared" si="4"/>
        <v>25.935897435897434</v>
      </c>
      <c r="J44" s="48">
        <f t="shared" si="5"/>
        <v>19.278299555116167</v>
      </c>
      <c r="K44"/>
    </row>
    <row r="45" spans="1:11" x14ac:dyDescent="0.25">
      <c r="A45" s="42">
        <v>39</v>
      </c>
      <c r="B45" s="43">
        <v>4066</v>
      </c>
      <c r="C45" s="44">
        <f t="shared" si="0"/>
        <v>81.320000000000007</v>
      </c>
      <c r="D45" s="45">
        <f t="shared" si="1"/>
        <v>4147.32</v>
      </c>
      <c r="E45"/>
      <c r="F45" s="46">
        <f t="shared" si="2"/>
        <v>1.4756517461878893E-2</v>
      </c>
      <c r="G45" s="47">
        <f t="shared" si="3"/>
        <v>4126</v>
      </c>
      <c r="H45"/>
      <c r="I45" s="33">
        <f t="shared" si="4"/>
        <v>26.448717948717949</v>
      </c>
      <c r="J45" s="48">
        <f t="shared" si="5"/>
        <v>18.904507998061074</v>
      </c>
      <c r="K45"/>
    </row>
    <row r="46" spans="1:11" x14ac:dyDescent="0.25">
      <c r="A46" s="42">
        <v>40</v>
      </c>
      <c r="B46" s="43">
        <v>4138</v>
      </c>
      <c r="C46" s="44">
        <f t="shared" si="0"/>
        <v>82.76</v>
      </c>
      <c r="D46" s="45">
        <f t="shared" si="1"/>
        <v>4220.76</v>
      </c>
      <c r="E46"/>
      <c r="F46" s="46">
        <f t="shared" si="2"/>
        <v>1.4499758337360946E-2</v>
      </c>
      <c r="G46" s="47">
        <f t="shared" si="3"/>
        <v>4198</v>
      </c>
      <c r="H46"/>
      <c r="I46" s="33">
        <f t="shared" si="4"/>
        <v>26.910256410256409</v>
      </c>
      <c r="J46" s="48">
        <f t="shared" si="5"/>
        <v>18.580276322058126</v>
      </c>
      <c r="K46"/>
    </row>
    <row r="47" spans="1:11" x14ac:dyDescent="0.25">
      <c r="A47" s="42">
        <v>41</v>
      </c>
      <c r="B47" s="43">
        <v>4218</v>
      </c>
      <c r="C47" s="44">
        <f t="shared" si="0"/>
        <v>84.36</v>
      </c>
      <c r="D47" s="45">
        <f t="shared" si="1"/>
        <v>4302.3599999999997</v>
      </c>
      <c r="E47"/>
      <c r="F47" s="46">
        <f t="shared" si="2"/>
        <v>1.4224751066856278E-2</v>
      </c>
      <c r="G47" s="47">
        <f t="shared" si="3"/>
        <v>4278</v>
      </c>
      <c r="H47"/>
      <c r="I47" s="33">
        <f t="shared" si="4"/>
        <v>27.423076923076923</v>
      </c>
      <c r="J47" s="48">
        <f t="shared" si="5"/>
        <v>18.232819074333801</v>
      </c>
      <c r="K47"/>
    </row>
    <row r="48" spans="1:11" x14ac:dyDescent="0.25">
      <c r="A48" s="42">
        <v>42</v>
      </c>
      <c r="B48" s="43">
        <v>4295</v>
      </c>
      <c r="C48" s="44">
        <f t="shared" si="0"/>
        <v>85.9</v>
      </c>
      <c r="D48" s="45">
        <f t="shared" si="1"/>
        <v>4380.8999999999996</v>
      </c>
      <c r="E48"/>
      <c r="F48" s="46">
        <f t="shared" si="2"/>
        <v>1.396973224679865E-2</v>
      </c>
      <c r="G48" s="47">
        <f t="shared" si="3"/>
        <v>4355</v>
      </c>
      <c r="H48"/>
      <c r="I48" s="33">
        <f t="shared" si="4"/>
        <v>27.916666666666668</v>
      </c>
      <c r="J48" s="48">
        <f t="shared" si="5"/>
        <v>17.910447761194028</v>
      </c>
      <c r="K48"/>
    </row>
    <row r="49" spans="1:11" x14ac:dyDescent="0.25">
      <c r="A49" s="42">
        <v>43</v>
      </c>
      <c r="B49" s="43">
        <v>4372</v>
      </c>
      <c r="C49" s="44">
        <f t="shared" si="0"/>
        <v>87.44</v>
      </c>
      <c r="D49" s="45">
        <f t="shared" si="1"/>
        <v>4459.4399999999996</v>
      </c>
      <c r="E49"/>
      <c r="F49" s="46">
        <f t="shared" si="2"/>
        <v>1.3723696248856276E-2</v>
      </c>
      <c r="G49" s="47">
        <f t="shared" si="3"/>
        <v>4432</v>
      </c>
      <c r="H49"/>
      <c r="I49" s="33">
        <f t="shared" si="4"/>
        <v>28.410256410256409</v>
      </c>
      <c r="J49" s="48">
        <f t="shared" si="5"/>
        <v>17.599277978339352</v>
      </c>
      <c r="K49"/>
    </row>
    <row r="50" spans="1:11" x14ac:dyDescent="0.25">
      <c r="A50" s="42">
        <v>44</v>
      </c>
      <c r="B50" s="43">
        <v>4445</v>
      </c>
      <c r="C50" s="44">
        <f t="shared" si="0"/>
        <v>88.9</v>
      </c>
      <c r="D50" s="45">
        <f t="shared" si="1"/>
        <v>4533.8999999999996</v>
      </c>
      <c r="E50"/>
      <c r="F50" s="46">
        <f t="shared" si="2"/>
        <v>1.3498312710911176E-2</v>
      </c>
      <c r="G50" s="47">
        <f t="shared" si="3"/>
        <v>4505</v>
      </c>
      <c r="H50"/>
      <c r="I50" s="33">
        <f t="shared" si="4"/>
        <v>28.878205128205128</v>
      </c>
      <c r="J50" s="48">
        <f t="shared" si="5"/>
        <v>17.314095449500556</v>
      </c>
      <c r="K50"/>
    </row>
    <row r="51" spans="1:11" x14ac:dyDescent="0.25">
      <c r="A51" s="42">
        <v>45</v>
      </c>
      <c r="B51" s="43">
        <v>4511</v>
      </c>
      <c r="C51" s="44">
        <f t="shared" si="0"/>
        <v>90.22</v>
      </c>
      <c r="D51" s="45">
        <f t="shared" si="1"/>
        <v>4601.22</v>
      </c>
      <c r="E51"/>
      <c r="F51" s="46">
        <f t="shared" si="2"/>
        <v>1.3300820217246656E-2</v>
      </c>
      <c r="G51" s="47">
        <f t="shared" si="3"/>
        <v>4571</v>
      </c>
      <c r="H51"/>
      <c r="I51" s="33">
        <f t="shared" si="4"/>
        <v>29.301282051282051</v>
      </c>
      <c r="J51" s="48">
        <f t="shared" si="5"/>
        <v>17.064099759352441</v>
      </c>
      <c r="K51"/>
    </row>
    <row r="52" spans="1:11" x14ac:dyDescent="0.25">
      <c r="A52" s="42">
        <v>46</v>
      </c>
      <c r="B52" s="43">
        <v>4580</v>
      </c>
      <c r="C52" s="44">
        <f t="shared" si="0"/>
        <v>91.600000000000009</v>
      </c>
      <c r="D52" s="45">
        <f t="shared" si="1"/>
        <v>4671.6000000000004</v>
      </c>
      <c r="E52"/>
      <c r="F52" s="46">
        <f t="shared" si="2"/>
        <v>1.3100436681222627E-2</v>
      </c>
      <c r="G52" s="47">
        <f t="shared" si="3"/>
        <v>4640</v>
      </c>
      <c r="H52"/>
      <c r="I52" s="33">
        <f t="shared" si="4"/>
        <v>29.743589743589745</v>
      </c>
      <c r="J52" s="48">
        <f t="shared" si="5"/>
        <v>16.810344827586206</v>
      </c>
      <c r="K52"/>
    </row>
    <row r="53" spans="1:11" x14ac:dyDescent="0.25">
      <c r="A53" s="42">
        <v>47</v>
      </c>
      <c r="B53" s="43">
        <v>4650</v>
      </c>
      <c r="C53" s="44">
        <f t="shared" si="0"/>
        <v>93</v>
      </c>
      <c r="D53" s="45">
        <f t="shared" si="1"/>
        <v>4743</v>
      </c>
      <c r="E53"/>
      <c r="F53" s="46">
        <f t="shared" si="2"/>
        <v>1.2903225806451646E-2</v>
      </c>
      <c r="G53" s="47">
        <f t="shared" si="3"/>
        <v>4710</v>
      </c>
      <c r="H53"/>
      <c r="I53" s="33">
        <f t="shared" si="4"/>
        <v>30.192307692307693</v>
      </c>
      <c r="J53" s="48">
        <f t="shared" si="5"/>
        <v>16.560509554140125</v>
      </c>
      <c r="K53"/>
    </row>
    <row r="54" spans="1:11" x14ac:dyDescent="0.25">
      <c r="A54" s="42">
        <v>48</v>
      </c>
      <c r="B54" s="43">
        <v>4717</v>
      </c>
      <c r="C54" s="44">
        <f t="shared" si="0"/>
        <v>94.34</v>
      </c>
      <c r="D54" s="45">
        <f t="shared" si="1"/>
        <v>4811.34</v>
      </c>
      <c r="E54"/>
      <c r="F54" s="46">
        <f t="shared" si="2"/>
        <v>1.2719949120203466E-2</v>
      </c>
      <c r="G54" s="47">
        <f t="shared" si="3"/>
        <v>4777</v>
      </c>
      <c r="H54"/>
      <c r="I54" s="33">
        <f t="shared" si="4"/>
        <v>30.621794871794872</v>
      </c>
      <c r="J54" s="48">
        <f t="shared" si="5"/>
        <v>16.328239480845721</v>
      </c>
      <c r="K54"/>
    </row>
    <row r="55" spans="1:11" x14ac:dyDescent="0.25">
      <c r="A55" s="42">
        <v>49</v>
      </c>
      <c r="B55" s="43">
        <v>4788</v>
      </c>
      <c r="C55" s="44">
        <f t="shared" si="0"/>
        <v>95.76</v>
      </c>
      <c r="D55" s="45">
        <f t="shared" si="1"/>
        <v>4883.76</v>
      </c>
      <c r="E55"/>
      <c r="F55" s="46">
        <f t="shared" si="2"/>
        <v>1.2531328320801949E-2</v>
      </c>
      <c r="G55" s="47">
        <f t="shared" si="3"/>
        <v>4848</v>
      </c>
      <c r="H55"/>
      <c r="I55" s="33">
        <f t="shared" si="4"/>
        <v>31.076923076923077</v>
      </c>
      <c r="J55" s="48">
        <f t="shared" si="5"/>
        <v>16.089108910891088</v>
      </c>
      <c r="K55"/>
    </row>
    <row r="56" spans="1:11" x14ac:dyDescent="0.25">
      <c r="A56" s="42">
        <v>50</v>
      </c>
      <c r="B56" s="43">
        <v>4858</v>
      </c>
      <c r="C56" s="44">
        <f t="shared" si="0"/>
        <v>97.16</v>
      </c>
      <c r="D56" s="45">
        <f t="shared" si="1"/>
        <v>4955.16</v>
      </c>
      <c r="E56"/>
      <c r="F56" s="46">
        <f t="shared" si="2"/>
        <v>1.2350761630300466E-2</v>
      </c>
      <c r="G56" s="47">
        <f t="shared" si="3"/>
        <v>4918</v>
      </c>
      <c r="H56"/>
      <c r="I56" s="33">
        <f t="shared" si="4"/>
        <v>31.525641025641026</v>
      </c>
      <c r="J56" s="48">
        <f t="shared" si="5"/>
        <v>15.860105734038227</v>
      </c>
      <c r="K56"/>
    </row>
  </sheetData>
  <sheetProtection algorithmName="SHA-512" hashValue="PxXReauBwzLlFNMsg0x9X1AJrrsLP8zP+D1ZsMF/I7UTJLkZ0JIuXbmsneQvyRi3869SqYaAIDUSp5dux/tw1w==" saltValue="YpEIINycw8TxBASg3DVmH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88CFA2734A7418485FC6AEA291FDF" ma:contentTypeVersion="11" ma:contentTypeDescription="Een nieuw document maken." ma:contentTypeScope="" ma:versionID="3d330431a19ebd3a9e003940277e85b4">
  <xsd:schema xmlns:xsd="http://www.w3.org/2001/XMLSchema" xmlns:xs="http://www.w3.org/2001/XMLSchema" xmlns:p="http://schemas.microsoft.com/office/2006/metadata/properties" xmlns:ns3="3d1ad0b3-8a69-484e-a3da-e87993bbde5f" xmlns:ns4="af43629c-2615-43af-bfb0-761befb24f44" targetNamespace="http://schemas.microsoft.com/office/2006/metadata/properties" ma:root="true" ma:fieldsID="8b6fd5fcc1ecf0e451ab78fbd33a04f8" ns3:_="" ns4:_="">
    <xsd:import namespace="3d1ad0b3-8a69-484e-a3da-e87993bbde5f"/>
    <xsd:import namespace="af43629c-2615-43af-bfb0-761befb24f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ad0b3-8a69-484e-a3da-e87993bbde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3629c-2615-43af-bfb0-761befb24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6CC6AE-B129-49ED-A6EC-FCA86E14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1ad0b3-8a69-484e-a3da-e87993bbde5f"/>
    <ds:schemaRef ds:uri="af43629c-2615-43af-bfb0-761befb24f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7DE965-A41C-43FF-9814-3BAC21907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629C4B-859C-45E0-86A7-2AE43A31047F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3d1ad0b3-8a69-484e-a3da-e87993bbde5f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f43629c-2615-43af-bfb0-761befb24f4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Salaristabel</vt:lpstr>
      <vt:lpstr>Inpassingstabel</vt:lpstr>
    </vt:vector>
  </TitlesOfParts>
  <Manager/>
  <Company>FNV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Katinka van den Akker</dc:creator>
  <cp:keywords/>
  <dc:description/>
  <cp:lastModifiedBy>Hazel Vaneveld</cp:lastModifiedBy>
  <cp:revision/>
  <cp:lastPrinted>2021-12-22T11:10:08Z</cp:lastPrinted>
  <dcterms:created xsi:type="dcterms:W3CDTF">2021-06-22T07:34:38Z</dcterms:created>
  <dcterms:modified xsi:type="dcterms:W3CDTF">2021-12-22T11:10:08Z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0x010100FB788CFA2734A7418485FC6AEA291FDF</vt:lpwstr>
  </property>
</Properties>
</file>