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vnet-my.sharepoint.com/personal/marjan_broer_fnv_nl/Documents/Bureaublad/"/>
    </mc:Choice>
  </mc:AlternateContent>
  <xr:revisionPtr revIDLastSave="0" documentId="8_{C6FE9FFF-934F-49BA-A5FA-A253C5CDC9E2}" xr6:coauthVersionLast="47" xr6:coauthVersionMax="47" xr10:uidLastSave="{00000000-0000-0000-0000-000000000000}"/>
  <bookViews>
    <workbookView showHorizontalScroll="0" showVerticalScroll="0" xWindow="-108" yWindow="-108" windowWidth="23256" windowHeight="12576" tabRatio="603" xr2:uid="{00000000-000D-0000-FFFF-FFFF00000000}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B5" i="3" l="1"/>
  <c r="B6" i="3" s="1"/>
  <c r="O2" i="7"/>
  <c r="G40" i="2"/>
  <c r="O2" i="8"/>
  <c r="O2" i="2"/>
  <c r="O2" i="16"/>
  <c r="O2" i="4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Q5" i="3" l="1"/>
  <c r="C34" i="3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<sst xmlns="http://schemas.openxmlformats.org/spreadsheetml/2006/main" count="447" uniqueCount="53">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</sst>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51" xfId="0" applyNumberFormat="1" applyFont="1" applyBorder="1" applyProtection="1">
      <protection locked="0"/>
    </xf>
    <xf numFmtId="165" fontId="9" fillId="0" borderId="52" xfId="0" applyNumberFormat="1" applyFont="1" applyBorder="1" applyProtection="1">
      <protection locked="0"/>
    </xf>
    <xf numFmtId="165" fontId="10" fillId="0" borderId="52" xfId="0" applyNumberFormat="1" applyFont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Border="1" applyProtection="1">
      <protection locked="0"/>
    </xf>
    <xf numFmtId="0" fontId="13" fillId="10" borderId="0" xfId="0" applyFont="1" applyFill="1" applyProtection="1">
      <protection hidden="1"/>
    </xf>
    <xf numFmtId="0" fontId="8" fillId="9" borderId="0" xfId="0" applyFont="1" applyFill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9" fillId="0" borderId="61" xfId="0" applyNumberFormat="1" applyFont="1" applyBorder="1" applyProtection="1">
      <protection locked="0"/>
    </xf>
    <xf numFmtId="165" fontId="10" fillId="8" borderId="0" xfId="0" applyNumberFormat="1" applyFont="1" applyFill="1" applyProtection="1">
      <protection hidden="1"/>
    </xf>
    <xf numFmtId="165" fontId="9" fillId="0" borderId="69" xfId="0" applyNumberFormat="1" applyFont="1" applyBorder="1" applyProtection="1">
      <protection locked="0"/>
    </xf>
    <xf numFmtId="165" fontId="9" fillId="0" borderId="70" xfId="0" applyNumberFormat="1" applyFont="1" applyBorder="1" applyProtection="1">
      <protection locked="0"/>
    </xf>
    <xf numFmtId="165" fontId="9" fillId="0" borderId="71" xfId="0" applyNumberFormat="1" applyFont="1" applyBorder="1" applyProtection="1">
      <protection locked="0"/>
    </xf>
    <xf numFmtId="165" fontId="9" fillId="0" borderId="72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74" xfId="0" applyNumberFormat="1" applyFont="1" applyBorder="1" applyProtection="1">
      <protection locked="0"/>
    </xf>
    <xf numFmtId="165" fontId="9" fillId="0" borderId="75" xfId="0" applyNumberFormat="1" applyFont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82" xfId="0" applyNumberFormat="1" applyFont="1" applyBorder="1" applyProtection="1">
      <protection locked="0"/>
    </xf>
    <xf numFmtId="165" fontId="9" fillId="0" borderId="83" xfId="0" applyNumberFormat="1" applyFont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Border="1" applyProtection="1">
      <protection locked="0"/>
    </xf>
    <xf numFmtId="165" fontId="9" fillId="0" borderId="90" xfId="0" applyNumberFormat="1" applyFont="1" applyBorder="1" applyProtection="1">
      <protection locked="0"/>
    </xf>
    <xf numFmtId="165" fontId="9" fillId="0" borderId="91" xfId="0" applyNumberFormat="1" applyFont="1" applyBorder="1" applyProtection="1">
      <protection locked="0"/>
    </xf>
    <xf numFmtId="165" fontId="9" fillId="0" borderId="92" xfId="0" applyNumberFormat="1" applyFont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Border="1" applyAlignment="1" applyProtection="1">
      <alignment horizontal="center"/>
      <protection locked="0"/>
    </xf>
    <xf numFmtId="170" fontId="1" fillId="0" borderId="1" xfId="0" applyNumberFormat="1" applyFont="1" applyBorder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Alignment="1" applyProtection="1">
      <alignment horizontal="center" vertical="center"/>
      <protection hidden="1"/>
    </xf>
    <xf numFmtId="0" fontId="9" fillId="8" borderId="0" xfId="0" applyFont="1" applyFill="1" applyProtection="1">
      <protection hidden="1"/>
    </xf>
    <xf numFmtId="164" fontId="9" fillId="8" borderId="0" xfId="0" applyNumberFormat="1" applyFont="1" applyFill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3" fillId="8" borderId="0" xfId="0" applyFont="1" applyFill="1" applyAlignment="1" applyProtection="1">
      <alignment vertical="center"/>
      <protection hidden="1"/>
    </xf>
    <xf numFmtId="166" fontId="15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1" fillId="8" borderId="0" xfId="0" applyFont="1" applyFill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Protection="1">
      <protection hidden="1"/>
    </xf>
    <xf numFmtId="166" fontId="7" fillId="8" borderId="0" xfId="0" applyNumberFormat="1" applyFont="1" applyFill="1" applyAlignment="1" applyProtection="1">
      <alignment horizontal="center"/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Alignment="1" applyProtection="1">
      <alignment horizontal="center" vertical="center"/>
      <protection hidden="1"/>
    </xf>
    <xf numFmtId="165" fontId="9" fillId="8" borderId="0" xfId="0" applyNumberFormat="1" applyFont="1" applyFill="1" applyProtection="1">
      <protection hidden="1"/>
    </xf>
    <xf numFmtId="166" fontId="12" fillId="8" borderId="0" xfId="0" applyNumberFormat="1" applyFont="1" applyFill="1" applyAlignment="1" applyProtection="1">
      <alignment horizontal="center"/>
      <protection hidden="1"/>
    </xf>
    <xf numFmtId="165" fontId="16" fillId="8" borderId="0" xfId="0" applyNumberFormat="1" applyFont="1" applyFill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Alignment="1" applyProtection="1">
      <alignment horizontal="center" vertical="center"/>
      <protection hidden="1"/>
    </xf>
    <xf numFmtId="0" fontId="18" fillId="0" borderId="9" xfId="0" applyFont="1" applyBorder="1" applyProtection="1">
      <protection locked="0"/>
    </xf>
    <xf numFmtId="170" fontId="1" fillId="0" borderId="1" xfId="0" applyNumberFormat="1" applyFont="1" applyBorder="1" applyAlignment="1" applyProtection="1">
      <alignment horizontal="center"/>
      <protection locked="0"/>
    </xf>
    <xf numFmtId="170" fontId="1" fillId="0" borderId="2" xfId="0" applyNumberFormat="1" applyFont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Protection="1">
      <protection hidden="1"/>
    </xf>
    <xf numFmtId="165" fontId="9" fillId="11" borderId="8" xfId="0" applyNumberFormat="1" applyFont="1" applyFill="1" applyBorder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/>
    <xf numFmtId="169" fontId="9" fillId="8" borderId="0" xfId="0" applyNumberFormat="1" applyFont="1" applyFill="1" applyProtection="1"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" fillId="8" borderId="0" xfId="0" applyFont="1" applyFill="1" applyAlignment="1" applyProtection="1">
      <alignment horizontal="right"/>
      <protection hidden="1"/>
    </xf>
    <xf numFmtId="0" fontId="3" fillId="8" borderId="0" xfId="0" applyFont="1" applyFill="1" applyAlignment="1" applyProtection="1">
      <alignment horizontal="right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1" fillId="8" borderId="0" xfId="0" applyFont="1" applyFill="1" applyProtection="1"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9" fillId="8" borderId="10" xfId="0" applyFont="1" applyFill="1" applyBorder="1" applyProtection="1"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indexed="48"/>
  </sheetPr>
  <dimension ref="A1:AA45"/>
  <sheetViews>
    <sheetView showGridLines="0" showRowColHeaders="0" tabSelected="1" zoomScaleNormal="100" workbookViewId="0">
      <selection activeCell="D5" sqref="D5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1" width="7.109375" hidden="1" customWidth="1"/>
    <col min="22" max="26" width="0" hidden="1" customWidth="1"/>
    <col min="27" max="27" width="7.109375" hidden="1" customWidth="1"/>
    <col min="28" max="16384" width="8.77734375" hidden="1"/>
  </cols>
  <sheetData>
    <row r="1" spans="2:20" ht="18.75" customHeight="1" thickTop="1" x14ac:dyDescent="0.4">
      <c r="B1" s="131">
        <v>2024</v>
      </c>
      <c r="C1" s="58"/>
      <c r="D1" s="174" t="s">
        <v>30</v>
      </c>
      <c r="E1" s="174"/>
      <c r="F1" s="174"/>
      <c r="G1" s="174"/>
      <c r="H1" s="163" t="s">
        <v>0</v>
      </c>
      <c r="I1" s="164"/>
      <c r="J1" s="164"/>
      <c r="K1" s="181"/>
      <c r="L1" s="59"/>
      <c r="M1" s="163" t="s">
        <v>8</v>
      </c>
      <c r="N1" s="181"/>
      <c r="O1" s="60" t="s">
        <v>9</v>
      </c>
      <c r="P1" s="61"/>
      <c r="Q1" s="163" t="s">
        <v>20</v>
      </c>
      <c r="R1" s="164"/>
      <c r="S1" s="165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66"/>
      <c r="I2" s="167"/>
      <c r="J2" s="167"/>
      <c r="K2" s="168"/>
      <c r="L2" s="63"/>
      <c r="M2" s="169" t="s">
        <v>14</v>
      </c>
      <c r="N2" s="170"/>
      <c r="O2" s="64">
        <f>B1</f>
        <v>2024</v>
      </c>
      <c r="P2" s="63"/>
      <c r="Q2" s="171"/>
      <c r="R2" s="172"/>
      <c r="S2" s="173"/>
      <c r="T2" s="63"/>
    </row>
    <row r="3" spans="2:20" ht="18.75" customHeight="1" thickTop="1" thickBot="1" x14ac:dyDescent="0.3">
      <c r="B3" s="65"/>
      <c r="C3" s="66"/>
      <c r="D3" s="175" t="s">
        <v>1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72" t="s">
        <v>2</v>
      </c>
      <c r="E4" s="73" t="s">
        <v>3</v>
      </c>
      <c r="F4" s="27"/>
      <c r="G4" s="72" t="s">
        <v>2</v>
      </c>
      <c r="H4" s="73" t="s">
        <v>3</v>
      </c>
      <c r="I4" s="27"/>
      <c r="J4" s="72" t="s">
        <v>2</v>
      </c>
      <c r="K4" s="73" t="s">
        <v>3</v>
      </c>
      <c r="L4" s="27"/>
      <c r="M4" s="72" t="s">
        <v>2</v>
      </c>
      <c r="N4" s="73" t="s">
        <v>3</v>
      </c>
      <c r="O4" s="27"/>
      <c r="P4" s="74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78">
        <f>DATE(O2,1,1)</f>
        <v>45292</v>
      </c>
      <c r="C5" s="79">
        <f>DATE(O2,1,1)</f>
        <v>45292</v>
      </c>
      <c r="D5" s="7"/>
      <c r="E5" s="8"/>
      <c r="F5" s="142">
        <f>IF(E5="",0,(E5-D5))</f>
        <v>0</v>
      </c>
      <c r="G5" s="7"/>
      <c r="H5" s="8"/>
      <c r="I5" s="142">
        <f>IF(H5="",0,(H5-G5))</f>
        <v>0</v>
      </c>
      <c r="J5" s="7"/>
      <c r="K5" s="12"/>
      <c r="L5" s="143">
        <f>IF(K5="",0,(K5-J5))</f>
        <v>0</v>
      </c>
      <c r="M5" s="7"/>
      <c r="N5" s="12"/>
      <c r="O5" s="144">
        <f>IF(N5="",0,(N5-M5))</f>
        <v>0</v>
      </c>
      <c r="P5" s="80">
        <f>(F5+I5+L5+O5)</f>
        <v>0</v>
      </c>
      <c r="Q5" s="155" t="str">
        <f ca="1">IF(WEEKDAY(B5)=1,IF(DAY(B5)&lt;=6,SUM(P5:OFFSET(P5,-(DAY(B5)-1),0)),SUM(P5:OFFSET(P5,-6,0))),"")</f>
        <v/>
      </c>
      <c r="R5" s="45"/>
      <c r="S5" s="3"/>
      <c r="T5" s="87"/>
    </row>
    <row r="6" spans="2:20" s="2" customFormat="1" ht="11.25" customHeight="1" x14ac:dyDescent="0.2">
      <c r="B6" s="81">
        <f>B5+1</f>
        <v>45293</v>
      </c>
      <c r="C6" s="79">
        <f>C5+1</f>
        <v>45293</v>
      </c>
      <c r="D6" s="9"/>
      <c r="E6" s="10"/>
      <c r="F6" s="142">
        <f t="shared" ref="F6:F35" si="0">IF(E6="",0,(E6-D6))</f>
        <v>0</v>
      </c>
      <c r="G6" s="9"/>
      <c r="H6" s="10"/>
      <c r="I6" s="142">
        <f t="shared" ref="I6:I35" si="1">IF(H6="",0,(H6-G6))</f>
        <v>0</v>
      </c>
      <c r="J6" s="13"/>
      <c r="K6" s="14"/>
      <c r="L6" s="143">
        <f t="shared" ref="L6:L35" si="2">IF(K6="",0,(K6-J6))</f>
        <v>0</v>
      </c>
      <c r="M6" s="13"/>
      <c r="N6" s="14"/>
      <c r="O6" s="144">
        <f t="shared" ref="O6:O35" si="3">IF(N6="",0,(N6-M6))</f>
        <v>0</v>
      </c>
      <c r="P6" s="80">
        <f t="shared" ref="P6:P35" si="4">(F6+I6+L6+O6)</f>
        <v>0</v>
      </c>
      <c r="Q6" s="156" t="str">
        <f ca="1">IF(WEEKDAY(B6)=1,IF(DAY(B6)&lt;=6,SUM(P6:OFFSET(P6,-(DAY(B6)-1),0)),SUM(P6:OFFSET(P6,-6,0))),"")</f>
        <v/>
      </c>
      <c r="R6" s="46"/>
      <c r="S6" s="4"/>
      <c r="T6" s="87"/>
    </row>
    <row r="7" spans="2:20" s="2" customFormat="1" ht="11.25" customHeight="1" x14ac:dyDescent="0.2">
      <c r="B7" s="81">
        <f t="shared" ref="B7:B35" si="5">B6+1</f>
        <v>45294</v>
      </c>
      <c r="C7" s="79">
        <f t="shared" ref="C7:C34" si="6">C6+1</f>
        <v>45294</v>
      </c>
      <c r="D7" s="9"/>
      <c r="E7" s="10"/>
      <c r="F7" s="142">
        <f t="shared" si="0"/>
        <v>0</v>
      </c>
      <c r="G7" s="9"/>
      <c r="H7" s="10"/>
      <c r="I7" s="142">
        <f t="shared" si="1"/>
        <v>0</v>
      </c>
      <c r="J7" s="13"/>
      <c r="K7" s="14"/>
      <c r="L7" s="143">
        <f t="shared" si="2"/>
        <v>0</v>
      </c>
      <c r="M7" s="13"/>
      <c r="N7" s="14"/>
      <c r="O7" s="144">
        <f t="shared" si="3"/>
        <v>0</v>
      </c>
      <c r="P7" s="80">
        <f t="shared" si="4"/>
        <v>0</v>
      </c>
      <c r="Q7" s="156" t="str">
        <f ca="1">IF(WEEKDAY(B7)=1,IF(DAY(B7)&lt;=6,SUM(P7:OFFSET(P7,-(DAY(B7)-1),0)),SUM(P7:OFFSET(P7,-6,0))),"")</f>
        <v/>
      </c>
      <c r="R7" s="46"/>
      <c r="S7" s="5"/>
      <c r="T7" s="87"/>
    </row>
    <row r="8" spans="2:20" s="2" customFormat="1" ht="11.25" customHeight="1" x14ac:dyDescent="0.2">
      <c r="B8" s="81">
        <f t="shared" si="5"/>
        <v>45295</v>
      </c>
      <c r="C8" s="79">
        <f t="shared" si="6"/>
        <v>45295</v>
      </c>
      <c r="D8" s="9"/>
      <c r="E8" s="10"/>
      <c r="F8" s="142">
        <f t="shared" si="0"/>
        <v>0</v>
      </c>
      <c r="G8" s="9"/>
      <c r="H8" s="10"/>
      <c r="I8" s="142">
        <f t="shared" si="1"/>
        <v>0</v>
      </c>
      <c r="J8" s="13"/>
      <c r="K8" s="14"/>
      <c r="L8" s="143">
        <f t="shared" si="2"/>
        <v>0</v>
      </c>
      <c r="M8" s="13"/>
      <c r="N8" s="14"/>
      <c r="O8" s="144">
        <f t="shared" si="3"/>
        <v>0</v>
      </c>
      <c r="P8" s="80">
        <f t="shared" si="4"/>
        <v>0</v>
      </c>
      <c r="Q8" s="156" t="str">
        <f ca="1">IF(WEEKDAY(B8)=1,IF(DAY(B8)&lt;=6,SUM(P8:OFFSET(P8,-(DAY(B8)-1),0)),SUM(P8:OFFSET(P8,-6,0))),"")</f>
        <v/>
      </c>
      <c r="R8" s="46"/>
      <c r="S8" s="4"/>
      <c r="T8" s="87"/>
    </row>
    <row r="9" spans="2:20" s="2" customFormat="1" ht="11.25" customHeight="1" x14ac:dyDescent="0.2">
      <c r="B9" s="81">
        <f t="shared" si="5"/>
        <v>45296</v>
      </c>
      <c r="C9" s="79">
        <f t="shared" si="6"/>
        <v>45296</v>
      </c>
      <c r="D9" s="9"/>
      <c r="E9" s="11"/>
      <c r="F9" s="142">
        <f t="shared" si="0"/>
        <v>0</v>
      </c>
      <c r="G9" s="9"/>
      <c r="H9" s="11"/>
      <c r="I9" s="142">
        <f t="shared" si="1"/>
        <v>0</v>
      </c>
      <c r="J9" s="13"/>
      <c r="K9" s="14"/>
      <c r="L9" s="143">
        <f t="shared" si="2"/>
        <v>0</v>
      </c>
      <c r="M9" s="13"/>
      <c r="N9" s="14"/>
      <c r="O9" s="144">
        <f t="shared" si="3"/>
        <v>0</v>
      </c>
      <c r="P9" s="80">
        <f t="shared" si="4"/>
        <v>0</v>
      </c>
      <c r="Q9" s="156" t="str">
        <f ca="1">IF(WEEKDAY(B9)=1,IF(DAY(B9)&lt;=6,SUM(P9:OFFSET(P9,-(DAY(B9)-1),0)),SUM(P9:OFFSET(P9,-6,0))),"")</f>
        <v/>
      </c>
      <c r="R9" s="46"/>
      <c r="S9" s="4"/>
      <c r="T9" s="87"/>
    </row>
    <row r="10" spans="2:20" s="2" customFormat="1" ht="11.25" customHeight="1" x14ac:dyDescent="0.2">
      <c r="B10" s="81">
        <f t="shared" si="5"/>
        <v>45297</v>
      </c>
      <c r="C10" s="79">
        <f t="shared" si="6"/>
        <v>45297</v>
      </c>
      <c r="D10" s="9"/>
      <c r="E10" s="10"/>
      <c r="F10" s="142">
        <f t="shared" si="0"/>
        <v>0</v>
      </c>
      <c r="G10" s="9"/>
      <c r="H10" s="10"/>
      <c r="I10" s="142">
        <f t="shared" si="1"/>
        <v>0</v>
      </c>
      <c r="J10" s="13"/>
      <c r="K10" s="14"/>
      <c r="L10" s="143">
        <f t="shared" si="2"/>
        <v>0</v>
      </c>
      <c r="M10" s="13"/>
      <c r="N10" s="14"/>
      <c r="O10" s="144">
        <f t="shared" si="3"/>
        <v>0</v>
      </c>
      <c r="P10" s="80">
        <f t="shared" si="4"/>
        <v>0</v>
      </c>
      <c r="Q10" s="156" t="str">
        <f ca="1">IF(WEEKDAY(B10)=1,IF(DAY(B10)&lt;=6,SUM(P10:OFFSET(P10,-(DAY(B10)-1),0)),SUM(P10:OFFSET(P10,-6,0))),"")</f>
        <v/>
      </c>
      <c r="R10" s="46"/>
      <c r="S10" s="4"/>
      <c r="T10" s="87"/>
    </row>
    <row r="11" spans="2:20" s="2" customFormat="1" ht="11.25" customHeight="1" x14ac:dyDescent="0.2">
      <c r="B11" s="81">
        <f t="shared" si="5"/>
        <v>45298</v>
      </c>
      <c r="C11" s="79">
        <f t="shared" si="6"/>
        <v>45298</v>
      </c>
      <c r="D11" s="9"/>
      <c r="E11" s="10"/>
      <c r="F11" s="142">
        <f t="shared" si="0"/>
        <v>0</v>
      </c>
      <c r="G11" s="9"/>
      <c r="H11" s="10"/>
      <c r="I11" s="142">
        <f t="shared" si="1"/>
        <v>0</v>
      </c>
      <c r="J11" s="13"/>
      <c r="K11" s="14"/>
      <c r="L11" s="143">
        <f t="shared" si="2"/>
        <v>0</v>
      </c>
      <c r="M11" s="13"/>
      <c r="N11" s="14"/>
      <c r="O11" s="144">
        <f t="shared" si="3"/>
        <v>0</v>
      </c>
      <c r="P11" s="80">
        <f t="shared" si="4"/>
        <v>0</v>
      </c>
      <c r="Q11" s="156">
        <f ca="1">IF(WEEKDAY(B11)=1,IF(DAY(B11)&lt;=6,SUM(P11:OFFSET(P11,-(DAY(B11)-1),0)),SUM(P11:OFFSET(P11,-6,0))),"")</f>
        <v>0</v>
      </c>
      <c r="R11" s="46"/>
      <c r="S11" s="4"/>
      <c r="T11" s="87"/>
    </row>
    <row r="12" spans="2:20" s="2" customFormat="1" ht="11.25" customHeight="1" x14ac:dyDescent="0.2">
      <c r="B12" s="81">
        <f t="shared" si="5"/>
        <v>45299</v>
      </c>
      <c r="C12" s="79">
        <f t="shared" si="6"/>
        <v>45299</v>
      </c>
      <c r="D12" s="9"/>
      <c r="E12" s="10"/>
      <c r="F12" s="142">
        <f t="shared" si="0"/>
        <v>0</v>
      </c>
      <c r="G12" s="9"/>
      <c r="H12" s="10"/>
      <c r="I12" s="142">
        <f t="shared" si="1"/>
        <v>0</v>
      </c>
      <c r="J12" s="13"/>
      <c r="K12" s="14"/>
      <c r="L12" s="143">
        <f t="shared" si="2"/>
        <v>0</v>
      </c>
      <c r="M12" s="13"/>
      <c r="N12" s="14"/>
      <c r="O12" s="144">
        <f t="shared" si="3"/>
        <v>0</v>
      </c>
      <c r="P12" s="80">
        <f t="shared" si="4"/>
        <v>0</v>
      </c>
      <c r="Q12" s="156" t="str">
        <f ca="1">IF(WEEKDAY(B12)=1,IF(DAY(B12)&lt;=6,SUM(P12:OFFSET(P12,-(DAY(B12)-1),0)),SUM(P12:OFFSET(P12,-6,0))),"")</f>
        <v/>
      </c>
      <c r="R12" s="46"/>
      <c r="S12" s="4"/>
      <c r="T12" s="87"/>
    </row>
    <row r="13" spans="2:20" s="2" customFormat="1" ht="11.25" customHeight="1" x14ac:dyDescent="0.2">
      <c r="B13" s="81">
        <f t="shared" si="5"/>
        <v>45300</v>
      </c>
      <c r="C13" s="79">
        <f t="shared" si="6"/>
        <v>45300</v>
      </c>
      <c r="D13" s="9"/>
      <c r="E13" s="10"/>
      <c r="F13" s="142">
        <f t="shared" si="0"/>
        <v>0</v>
      </c>
      <c r="G13" s="9"/>
      <c r="H13" s="10"/>
      <c r="I13" s="142">
        <f t="shared" si="1"/>
        <v>0</v>
      </c>
      <c r="J13" s="13"/>
      <c r="K13" s="14"/>
      <c r="L13" s="143">
        <f t="shared" si="2"/>
        <v>0</v>
      </c>
      <c r="M13" s="13"/>
      <c r="N13" s="14"/>
      <c r="O13" s="144">
        <f t="shared" si="3"/>
        <v>0</v>
      </c>
      <c r="P13" s="80">
        <f t="shared" si="4"/>
        <v>0</v>
      </c>
      <c r="Q13" s="156" t="str">
        <f ca="1">IF(WEEKDAY(B13)=1,IF(DAY(B13)&lt;=6,SUM(P13:OFFSET(P13,-(DAY(B13)-1),0)),SUM(P13:OFFSET(P13,-6,0))),"")</f>
        <v/>
      </c>
      <c r="R13" s="46"/>
      <c r="S13" s="4"/>
      <c r="T13" s="87"/>
    </row>
    <row r="14" spans="2:20" s="2" customFormat="1" ht="11.25" customHeight="1" x14ac:dyDescent="0.2">
      <c r="B14" s="81">
        <f t="shared" si="5"/>
        <v>45301</v>
      </c>
      <c r="C14" s="79">
        <f t="shared" si="6"/>
        <v>45301</v>
      </c>
      <c r="D14" s="9"/>
      <c r="E14" s="10"/>
      <c r="F14" s="142">
        <f t="shared" si="0"/>
        <v>0</v>
      </c>
      <c r="G14" s="9"/>
      <c r="H14" s="10"/>
      <c r="I14" s="142">
        <f t="shared" si="1"/>
        <v>0</v>
      </c>
      <c r="J14" s="13"/>
      <c r="K14" s="14"/>
      <c r="L14" s="143">
        <f t="shared" si="2"/>
        <v>0</v>
      </c>
      <c r="M14" s="13"/>
      <c r="N14" s="14"/>
      <c r="O14" s="144">
        <f t="shared" si="3"/>
        <v>0</v>
      </c>
      <c r="P14" s="80">
        <f t="shared" si="4"/>
        <v>0</v>
      </c>
      <c r="Q14" s="156" t="str">
        <f ca="1">IF(WEEKDAY(B14)=1,IF(DAY(B14)&lt;=6,SUM(P14:OFFSET(P14,-(DAY(B14)-1),0)),SUM(P14:OFFSET(P14,-6,0))),"")</f>
        <v/>
      </c>
      <c r="R14" s="46"/>
      <c r="S14" s="4"/>
      <c r="T14" s="87"/>
    </row>
    <row r="15" spans="2:20" s="2" customFormat="1" ht="11.25" customHeight="1" x14ac:dyDescent="0.2">
      <c r="B15" s="81">
        <f t="shared" si="5"/>
        <v>45302</v>
      </c>
      <c r="C15" s="79">
        <f t="shared" si="6"/>
        <v>45302</v>
      </c>
      <c r="D15" s="9"/>
      <c r="E15" s="10"/>
      <c r="F15" s="142">
        <f t="shared" si="0"/>
        <v>0</v>
      </c>
      <c r="G15" s="9"/>
      <c r="H15" s="10"/>
      <c r="I15" s="142">
        <f t="shared" si="1"/>
        <v>0</v>
      </c>
      <c r="J15" s="13"/>
      <c r="K15" s="14"/>
      <c r="L15" s="143">
        <f t="shared" si="2"/>
        <v>0</v>
      </c>
      <c r="M15" s="13"/>
      <c r="N15" s="14"/>
      <c r="O15" s="144">
        <f t="shared" si="3"/>
        <v>0</v>
      </c>
      <c r="P15" s="80">
        <f t="shared" si="4"/>
        <v>0</v>
      </c>
      <c r="Q15" s="156" t="str">
        <f ca="1">IF(WEEKDAY(B15)=1,IF(DAY(B15)&lt;=6,SUM(P15:OFFSET(P15,-(DAY(B15)-1),0)),SUM(P15:OFFSET(P15,-6,0))),"")</f>
        <v/>
      </c>
      <c r="R15" s="46"/>
      <c r="S15" s="4"/>
      <c r="T15" s="87"/>
    </row>
    <row r="16" spans="2:20" s="2" customFormat="1" ht="11.25" customHeight="1" x14ac:dyDescent="0.2">
      <c r="B16" s="81">
        <f t="shared" si="5"/>
        <v>45303</v>
      </c>
      <c r="C16" s="79">
        <f t="shared" si="6"/>
        <v>45303</v>
      </c>
      <c r="D16" s="9"/>
      <c r="E16" s="11"/>
      <c r="F16" s="142">
        <f t="shared" si="0"/>
        <v>0</v>
      </c>
      <c r="G16" s="9"/>
      <c r="H16" s="11"/>
      <c r="I16" s="142">
        <f t="shared" si="1"/>
        <v>0</v>
      </c>
      <c r="J16" s="13"/>
      <c r="K16" s="14"/>
      <c r="L16" s="143">
        <f t="shared" si="2"/>
        <v>0</v>
      </c>
      <c r="M16" s="13"/>
      <c r="N16" s="14"/>
      <c r="O16" s="144">
        <f t="shared" si="3"/>
        <v>0</v>
      </c>
      <c r="P16" s="80">
        <f t="shared" si="4"/>
        <v>0</v>
      </c>
      <c r="Q16" s="156" t="str">
        <f ca="1">IF(WEEKDAY(B16)=1,IF(DAY(B16)&lt;=6,SUM(P16:OFFSET(P16,-(DAY(B16)-1),0)),SUM(P16:OFFSET(P16,-6,0))),"")</f>
        <v/>
      </c>
      <c r="R16" s="46"/>
      <c r="S16" s="4"/>
      <c r="T16" s="87"/>
    </row>
    <row r="17" spans="2:20" s="2" customFormat="1" ht="11.25" customHeight="1" x14ac:dyDescent="0.2">
      <c r="B17" s="81">
        <f t="shared" si="5"/>
        <v>45304</v>
      </c>
      <c r="C17" s="79">
        <f t="shared" si="6"/>
        <v>45304</v>
      </c>
      <c r="D17" s="9"/>
      <c r="E17" s="10"/>
      <c r="F17" s="142">
        <f t="shared" si="0"/>
        <v>0</v>
      </c>
      <c r="G17" s="9"/>
      <c r="H17" s="10"/>
      <c r="I17" s="142">
        <f t="shared" si="1"/>
        <v>0</v>
      </c>
      <c r="J17" s="13"/>
      <c r="K17" s="14"/>
      <c r="L17" s="143">
        <f t="shared" si="2"/>
        <v>0</v>
      </c>
      <c r="M17" s="13"/>
      <c r="N17" s="14"/>
      <c r="O17" s="144">
        <f t="shared" si="3"/>
        <v>0</v>
      </c>
      <c r="P17" s="80">
        <f t="shared" si="4"/>
        <v>0</v>
      </c>
      <c r="Q17" s="156" t="str">
        <f ca="1">IF(WEEKDAY(B17)=1,IF(DAY(B17)&lt;=6,SUM(P17:OFFSET(P17,-(DAY(B17)-1),0)),SUM(P17:OFFSET(P17,-6,0))),"")</f>
        <v/>
      </c>
      <c r="R17" s="46"/>
      <c r="S17" s="4"/>
      <c r="T17" s="87"/>
    </row>
    <row r="18" spans="2:20" s="2" customFormat="1" ht="11.25" customHeight="1" x14ac:dyDescent="0.2">
      <c r="B18" s="81">
        <f t="shared" si="5"/>
        <v>45305</v>
      </c>
      <c r="C18" s="79">
        <f t="shared" si="6"/>
        <v>45305</v>
      </c>
      <c r="D18" s="9"/>
      <c r="E18" s="10"/>
      <c r="F18" s="142">
        <f t="shared" si="0"/>
        <v>0</v>
      </c>
      <c r="G18" s="9"/>
      <c r="H18" s="10"/>
      <c r="I18" s="142">
        <f t="shared" si="1"/>
        <v>0</v>
      </c>
      <c r="J18" s="13"/>
      <c r="K18" s="14"/>
      <c r="L18" s="143">
        <f t="shared" si="2"/>
        <v>0</v>
      </c>
      <c r="M18" s="13"/>
      <c r="N18" s="14"/>
      <c r="O18" s="144">
        <f t="shared" si="3"/>
        <v>0</v>
      </c>
      <c r="P18" s="80">
        <f t="shared" si="4"/>
        <v>0</v>
      </c>
      <c r="Q18" s="156">
        <f ca="1">IF(WEEKDAY(B18)=1,IF(DAY(B18)&lt;=6,SUM(P18:OFFSET(P18,-(DAY(B18)-1),0)),SUM(P18:OFFSET(P18,-6,0))),"")</f>
        <v>0</v>
      </c>
      <c r="R18" s="46"/>
      <c r="S18" s="4"/>
      <c r="T18" s="87"/>
    </row>
    <row r="19" spans="2:20" s="2" customFormat="1" ht="11.25" customHeight="1" x14ac:dyDescent="0.2">
      <c r="B19" s="81">
        <f t="shared" si="5"/>
        <v>45306</v>
      </c>
      <c r="C19" s="79">
        <f t="shared" si="6"/>
        <v>45306</v>
      </c>
      <c r="D19" s="9"/>
      <c r="E19" s="10"/>
      <c r="F19" s="142">
        <f t="shared" si="0"/>
        <v>0</v>
      </c>
      <c r="G19" s="9"/>
      <c r="H19" s="10"/>
      <c r="I19" s="142">
        <f t="shared" si="1"/>
        <v>0</v>
      </c>
      <c r="J19" s="13"/>
      <c r="K19" s="14"/>
      <c r="L19" s="143">
        <f t="shared" si="2"/>
        <v>0</v>
      </c>
      <c r="M19" s="13"/>
      <c r="N19" s="14"/>
      <c r="O19" s="144">
        <f t="shared" si="3"/>
        <v>0</v>
      </c>
      <c r="P19" s="80">
        <f t="shared" si="4"/>
        <v>0</v>
      </c>
      <c r="Q19" s="156" t="str">
        <f ca="1">IF(WEEKDAY(B19)=1,IF(DAY(B19)&lt;=6,SUM(P19:OFFSET(P19,-(DAY(B19)-1),0)),SUM(P19:OFFSET(P19,-6,0))),"")</f>
        <v/>
      </c>
      <c r="R19" s="46"/>
      <c r="S19" s="4"/>
      <c r="T19" s="87"/>
    </row>
    <row r="20" spans="2:20" s="2" customFormat="1" ht="11.25" customHeight="1" x14ac:dyDescent="0.2">
      <c r="B20" s="81">
        <f t="shared" si="5"/>
        <v>45307</v>
      </c>
      <c r="C20" s="79">
        <f t="shared" si="6"/>
        <v>45307</v>
      </c>
      <c r="D20" s="9"/>
      <c r="E20" s="10"/>
      <c r="F20" s="142">
        <f t="shared" si="0"/>
        <v>0</v>
      </c>
      <c r="G20" s="9"/>
      <c r="H20" s="10"/>
      <c r="I20" s="142">
        <f t="shared" si="1"/>
        <v>0</v>
      </c>
      <c r="J20" s="13"/>
      <c r="K20" s="14"/>
      <c r="L20" s="143">
        <f t="shared" si="2"/>
        <v>0</v>
      </c>
      <c r="M20" s="13"/>
      <c r="N20" s="14"/>
      <c r="O20" s="144">
        <f t="shared" si="3"/>
        <v>0</v>
      </c>
      <c r="P20" s="80">
        <f t="shared" si="4"/>
        <v>0</v>
      </c>
      <c r="Q20" s="156" t="str">
        <f ca="1">IF(WEEKDAY(B20)=1,IF(DAY(B20)&lt;=6,SUM(P20:OFFSET(P20,-(DAY(B20)-1),0)),SUM(P20:OFFSET(P20,-6,0))),"")</f>
        <v/>
      </c>
      <c r="R20" s="46"/>
      <c r="S20" s="4"/>
      <c r="T20" s="87"/>
    </row>
    <row r="21" spans="2:20" s="2" customFormat="1" ht="11.25" customHeight="1" x14ac:dyDescent="0.2">
      <c r="B21" s="81">
        <f t="shared" si="5"/>
        <v>45308</v>
      </c>
      <c r="C21" s="79">
        <f t="shared" si="6"/>
        <v>45308</v>
      </c>
      <c r="D21" s="9"/>
      <c r="E21" s="10"/>
      <c r="F21" s="142">
        <f t="shared" si="0"/>
        <v>0</v>
      </c>
      <c r="G21" s="9"/>
      <c r="H21" s="10"/>
      <c r="I21" s="142">
        <f t="shared" si="1"/>
        <v>0</v>
      </c>
      <c r="J21" s="13"/>
      <c r="K21" s="14"/>
      <c r="L21" s="143">
        <f t="shared" si="2"/>
        <v>0</v>
      </c>
      <c r="M21" s="13"/>
      <c r="N21" s="14"/>
      <c r="O21" s="144">
        <f t="shared" si="3"/>
        <v>0</v>
      </c>
      <c r="P21" s="80">
        <f t="shared" si="4"/>
        <v>0</v>
      </c>
      <c r="Q21" s="156" t="str">
        <f ca="1">IF(WEEKDAY(B21)=1,IF(DAY(B21)&lt;=6,SUM(P21:OFFSET(P21,-(DAY(B21)-1),0)),SUM(P21:OFFSET(P21,-6,0))),"")</f>
        <v/>
      </c>
      <c r="R21" s="46"/>
      <c r="S21" s="4"/>
      <c r="T21" s="87"/>
    </row>
    <row r="22" spans="2:20" s="2" customFormat="1" ht="11.25" customHeight="1" x14ac:dyDescent="0.2">
      <c r="B22" s="81">
        <f t="shared" si="5"/>
        <v>45309</v>
      </c>
      <c r="C22" s="79">
        <f t="shared" si="6"/>
        <v>45309</v>
      </c>
      <c r="D22" s="9"/>
      <c r="E22" s="10"/>
      <c r="F22" s="142">
        <f t="shared" si="0"/>
        <v>0</v>
      </c>
      <c r="G22" s="9"/>
      <c r="H22" s="10"/>
      <c r="I22" s="142">
        <f t="shared" si="1"/>
        <v>0</v>
      </c>
      <c r="J22" s="13"/>
      <c r="K22" s="14"/>
      <c r="L22" s="143">
        <f t="shared" si="2"/>
        <v>0</v>
      </c>
      <c r="M22" s="13"/>
      <c r="N22" s="14"/>
      <c r="O22" s="144">
        <f t="shared" si="3"/>
        <v>0</v>
      </c>
      <c r="P22" s="80">
        <f t="shared" si="4"/>
        <v>0</v>
      </c>
      <c r="Q22" s="156" t="str">
        <f ca="1">IF(WEEKDAY(B22)=1,IF(DAY(B22)&lt;=6,SUM(P22:OFFSET(P22,-(DAY(B22)-1),0)),SUM(P22:OFFSET(P22,-6,0))),"")</f>
        <v/>
      </c>
      <c r="R22" s="46"/>
      <c r="S22" s="4"/>
      <c r="T22" s="87"/>
    </row>
    <row r="23" spans="2:20" s="2" customFormat="1" ht="11.25" customHeight="1" x14ac:dyDescent="0.2">
      <c r="B23" s="81">
        <f t="shared" si="5"/>
        <v>45310</v>
      </c>
      <c r="C23" s="79">
        <f t="shared" si="6"/>
        <v>45310</v>
      </c>
      <c r="D23" s="9"/>
      <c r="E23" s="11"/>
      <c r="F23" s="142">
        <f t="shared" si="0"/>
        <v>0</v>
      </c>
      <c r="G23" s="9"/>
      <c r="H23" s="11"/>
      <c r="I23" s="142">
        <f t="shared" si="1"/>
        <v>0</v>
      </c>
      <c r="J23" s="13"/>
      <c r="K23" s="14"/>
      <c r="L23" s="143">
        <f t="shared" si="2"/>
        <v>0</v>
      </c>
      <c r="M23" s="13"/>
      <c r="N23" s="14"/>
      <c r="O23" s="144">
        <f t="shared" si="3"/>
        <v>0</v>
      </c>
      <c r="P23" s="80">
        <f t="shared" si="4"/>
        <v>0</v>
      </c>
      <c r="Q23" s="156" t="str">
        <f ca="1">IF(WEEKDAY(B23)=1,IF(DAY(B23)&lt;=6,SUM(P23:OFFSET(P23,-(DAY(B23)-1),0)),SUM(P23:OFFSET(P23,-6,0))),"")</f>
        <v/>
      </c>
      <c r="R23" s="46"/>
      <c r="S23" s="4"/>
      <c r="T23" s="87"/>
    </row>
    <row r="24" spans="2:20" s="2" customFormat="1" ht="11.25" customHeight="1" x14ac:dyDescent="0.2">
      <c r="B24" s="81">
        <f t="shared" si="5"/>
        <v>45311</v>
      </c>
      <c r="C24" s="79">
        <f t="shared" si="6"/>
        <v>45311</v>
      </c>
      <c r="D24" s="9"/>
      <c r="E24" s="10"/>
      <c r="F24" s="142">
        <f t="shared" si="0"/>
        <v>0</v>
      </c>
      <c r="G24" s="9"/>
      <c r="H24" s="10"/>
      <c r="I24" s="142">
        <f t="shared" si="1"/>
        <v>0</v>
      </c>
      <c r="J24" s="13"/>
      <c r="K24" s="14"/>
      <c r="L24" s="143">
        <f t="shared" si="2"/>
        <v>0</v>
      </c>
      <c r="M24" s="13"/>
      <c r="N24" s="14"/>
      <c r="O24" s="144">
        <f t="shared" si="3"/>
        <v>0</v>
      </c>
      <c r="P24" s="80">
        <f t="shared" si="4"/>
        <v>0</v>
      </c>
      <c r="Q24" s="156" t="str">
        <f ca="1">IF(WEEKDAY(B24)=1,IF(DAY(B24)&lt;=6,SUM(P24:OFFSET(P24,-(DAY(B24)-1),0)),SUM(P24:OFFSET(P24,-6,0))),"")</f>
        <v/>
      </c>
      <c r="R24" s="46"/>
      <c r="S24" s="4"/>
      <c r="T24" s="87"/>
    </row>
    <row r="25" spans="2:20" s="2" customFormat="1" ht="11.25" customHeight="1" x14ac:dyDescent="0.2">
      <c r="B25" s="81">
        <f t="shared" si="5"/>
        <v>45312</v>
      </c>
      <c r="C25" s="79">
        <f t="shared" si="6"/>
        <v>45312</v>
      </c>
      <c r="D25" s="9"/>
      <c r="E25" s="10"/>
      <c r="F25" s="142">
        <f t="shared" si="0"/>
        <v>0</v>
      </c>
      <c r="G25" s="9"/>
      <c r="H25" s="10"/>
      <c r="I25" s="142">
        <f t="shared" si="1"/>
        <v>0</v>
      </c>
      <c r="J25" s="13"/>
      <c r="K25" s="14"/>
      <c r="L25" s="143">
        <f t="shared" si="2"/>
        <v>0</v>
      </c>
      <c r="M25" s="13"/>
      <c r="N25" s="14"/>
      <c r="O25" s="144">
        <f t="shared" si="3"/>
        <v>0</v>
      </c>
      <c r="P25" s="80">
        <f t="shared" si="4"/>
        <v>0</v>
      </c>
      <c r="Q25" s="156">
        <f ca="1">IF(WEEKDAY(B25)=1,IF(DAY(B25)&lt;=6,SUM(P25:OFFSET(P25,-(DAY(B25)-1),0)),SUM(P25:OFFSET(P25,-6,0))),"")</f>
        <v>0</v>
      </c>
      <c r="R25" s="46"/>
      <c r="S25" s="4"/>
      <c r="T25" s="87"/>
    </row>
    <row r="26" spans="2:20" s="2" customFormat="1" ht="11.25" customHeight="1" x14ac:dyDescent="0.2">
      <c r="B26" s="81">
        <f t="shared" si="5"/>
        <v>45313</v>
      </c>
      <c r="C26" s="79">
        <f t="shared" si="6"/>
        <v>45313</v>
      </c>
      <c r="D26" s="9"/>
      <c r="E26" s="10"/>
      <c r="F26" s="142">
        <f t="shared" si="0"/>
        <v>0</v>
      </c>
      <c r="G26" s="9"/>
      <c r="H26" s="10"/>
      <c r="I26" s="142">
        <f t="shared" si="1"/>
        <v>0</v>
      </c>
      <c r="J26" s="13"/>
      <c r="K26" s="14"/>
      <c r="L26" s="143">
        <f t="shared" si="2"/>
        <v>0</v>
      </c>
      <c r="M26" s="13"/>
      <c r="N26" s="14"/>
      <c r="O26" s="144">
        <f t="shared" si="3"/>
        <v>0</v>
      </c>
      <c r="P26" s="80">
        <f t="shared" si="4"/>
        <v>0</v>
      </c>
      <c r="Q26" s="156" t="str">
        <f ca="1">IF(WEEKDAY(B26)=1,IF(DAY(B26)&lt;=6,SUM(P26:OFFSET(P26,-(DAY(B26)-1),0)),SUM(P26:OFFSET(P26,-6,0))),"")</f>
        <v/>
      </c>
      <c r="R26" s="46"/>
      <c r="S26" s="4"/>
      <c r="T26" s="87"/>
    </row>
    <row r="27" spans="2:20" s="2" customFormat="1" ht="11.25" customHeight="1" x14ac:dyDescent="0.2">
      <c r="B27" s="81">
        <f t="shared" si="5"/>
        <v>45314</v>
      </c>
      <c r="C27" s="79">
        <f t="shared" si="6"/>
        <v>45314</v>
      </c>
      <c r="D27" s="9"/>
      <c r="E27" s="10"/>
      <c r="F27" s="142">
        <f t="shared" si="0"/>
        <v>0</v>
      </c>
      <c r="G27" s="9"/>
      <c r="H27" s="10"/>
      <c r="I27" s="142">
        <f t="shared" si="1"/>
        <v>0</v>
      </c>
      <c r="J27" s="13"/>
      <c r="K27" s="14"/>
      <c r="L27" s="143">
        <f t="shared" si="2"/>
        <v>0</v>
      </c>
      <c r="M27" s="13"/>
      <c r="N27" s="14"/>
      <c r="O27" s="144">
        <f t="shared" si="3"/>
        <v>0</v>
      </c>
      <c r="P27" s="80">
        <f t="shared" si="4"/>
        <v>0</v>
      </c>
      <c r="Q27" s="156" t="str">
        <f ca="1">IF(WEEKDAY(B27)=1,IF(DAY(B27)&lt;=6,SUM(P27:OFFSET(P27,-(DAY(B27)-1),0)),SUM(P27:OFFSET(P27,-6,0))),"")</f>
        <v/>
      </c>
      <c r="R27" s="46"/>
      <c r="S27" s="4"/>
      <c r="T27" s="87"/>
    </row>
    <row r="28" spans="2:20" s="2" customFormat="1" ht="11.25" customHeight="1" x14ac:dyDescent="0.2">
      <c r="B28" s="81">
        <f t="shared" si="5"/>
        <v>45315</v>
      </c>
      <c r="C28" s="79">
        <f t="shared" si="6"/>
        <v>45315</v>
      </c>
      <c r="D28" s="9"/>
      <c r="E28" s="10"/>
      <c r="F28" s="142">
        <f t="shared" si="0"/>
        <v>0</v>
      </c>
      <c r="G28" s="9"/>
      <c r="H28" s="10"/>
      <c r="I28" s="142">
        <f t="shared" si="1"/>
        <v>0</v>
      </c>
      <c r="J28" s="13"/>
      <c r="K28" s="14"/>
      <c r="L28" s="143">
        <f t="shared" si="2"/>
        <v>0</v>
      </c>
      <c r="M28" s="13"/>
      <c r="N28" s="14"/>
      <c r="O28" s="144">
        <f t="shared" si="3"/>
        <v>0</v>
      </c>
      <c r="P28" s="80">
        <f t="shared" si="4"/>
        <v>0</v>
      </c>
      <c r="Q28" s="156" t="str">
        <f ca="1">IF(WEEKDAY(B28)=1,IF(DAY(B28)&lt;=6,SUM(P28:OFFSET(P28,-(DAY(B28)-1),0)),SUM(P28:OFFSET(P28,-6,0))),"")</f>
        <v/>
      </c>
      <c r="R28" s="46"/>
      <c r="S28" s="4"/>
      <c r="T28" s="87"/>
    </row>
    <row r="29" spans="2:20" s="2" customFormat="1" ht="11.25" customHeight="1" x14ac:dyDescent="0.2">
      <c r="B29" s="81">
        <f t="shared" si="5"/>
        <v>45316</v>
      </c>
      <c r="C29" s="79">
        <f t="shared" si="6"/>
        <v>45316</v>
      </c>
      <c r="D29" s="9"/>
      <c r="E29" s="10"/>
      <c r="F29" s="142">
        <f t="shared" si="0"/>
        <v>0</v>
      </c>
      <c r="G29" s="9"/>
      <c r="H29" s="10"/>
      <c r="I29" s="142">
        <f t="shared" si="1"/>
        <v>0</v>
      </c>
      <c r="J29" s="13"/>
      <c r="K29" s="14"/>
      <c r="L29" s="143">
        <f t="shared" si="2"/>
        <v>0</v>
      </c>
      <c r="M29" s="13"/>
      <c r="N29" s="14"/>
      <c r="O29" s="144">
        <f t="shared" si="3"/>
        <v>0</v>
      </c>
      <c r="P29" s="80">
        <f t="shared" si="4"/>
        <v>0</v>
      </c>
      <c r="Q29" s="156" t="str">
        <f ca="1">IF(WEEKDAY(B29)=1,IF(DAY(B29)&lt;=6,SUM(P29:OFFSET(P29,-(DAY(B29)-1),0)),SUM(P29:OFFSET(P29,-6,0))),"")</f>
        <v/>
      </c>
      <c r="R29" s="46"/>
      <c r="S29" s="4"/>
      <c r="T29" s="87"/>
    </row>
    <row r="30" spans="2:20" s="2" customFormat="1" ht="11.25" customHeight="1" x14ac:dyDescent="0.2">
      <c r="B30" s="81">
        <f t="shared" si="5"/>
        <v>45317</v>
      </c>
      <c r="C30" s="79">
        <f t="shared" si="6"/>
        <v>45317</v>
      </c>
      <c r="D30" s="9"/>
      <c r="E30" s="11"/>
      <c r="F30" s="142">
        <f t="shared" si="0"/>
        <v>0</v>
      </c>
      <c r="G30" s="9"/>
      <c r="H30" s="11"/>
      <c r="I30" s="142">
        <f t="shared" si="1"/>
        <v>0</v>
      </c>
      <c r="J30" s="13"/>
      <c r="K30" s="14"/>
      <c r="L30" s="143">
        <f t="shared" si="2"/>
        <v>0</v>
      </c>
      <c r="M30" s="13"/>
      <c r="N30" s="14"/>
      <c r="O30" s="144">
        <f t="shared" si="3"/>
        <v>0</v>
      </c>
      <c r="P30" s="80">
        <f t="shared" si="4"/>
        <v>0</v>
      </c>
      <c r="Q30" s="156" t="str">
        <f ca="1">IF(WEEKDAY(B30)=1,IF(DAY(B30)&lt;=6,SUM(P30:OFFSET(P30,-(DAY(B30)-1),0)),SUM(P30:OFFSET(P30,-6,0))),"")</f>
        <v/>
      </c>
      <c r="R30" s="46"/>
      <c r="S30" s="4"/>
      <c r="T30" s="87"/>
    </row>
    <row r="31" spans="2:20" s="2" customFormat="1" ht="11.25" customHeight="1" x14ac:dyDescent="0.2">
      <c r="B31" s="81">
        <f t="shared" si="5"/>
        <v>45318</v>
      </c>
      <c r="C31" s="79">
        <f t="shared" si="6"/>
        <v>45318</v>
      </c>
      <c r="D31" s="9"/>
      <c r="E31" s="10"/>
      <c r="F31" s="142">
        <f t="shared" si="0"/>
        <v>0</v>
      </c>
      <c r="G31" s="9"/>
      <c r="H31" s="10"/>
      <c r="I31" s="142">
        <f t="shared" si="1"/>
        <v>0</v>
      </c>
      <c r="J31" s="13"/>
      <c r="K31" s="14"/>
      <c r="L31" s="143">
        <f t="shared" si="2"/>
        <v>0</v>
      </c>
      <c r="M31" s="13"/>
      <c r="N31" s="14"/>
      <c r="O31" s="144">
        <f t="shared" si="3"/>
        <v>0</v>
      </c>
      <c r="P31" s="80">
        <f t="shared" si="4"/>
        <v>0</v>
      </c>
      <c r="Q31" s="156" t="str">
        <f ca="1">IF(WEEKDAY(B31)=1,IF(DAY(B31)&lt;=6,SUM(P31:OFFSET(P31,-(DAY(B31)-1),0)),SUM(P31:OFFSET(P31,-6,0))),"")</f>
        <v/>
      </c>
      <c r="R31" s="46"/>
      <c r="S31" s="4"/>
      <c r="T31" s="87"/>
    </row>
    <row r="32" spans="2:20" s="2" customFormat="1" ht="11.25" customHeight="1" x14ac:dyDescent="0.2">
      <c r="B32" s="81">
        <f t="shared" si="5"/>
        <v>45319</v>
      </c>
      <c r="C32" s="79">
        <f t="shared" si="6"/>
        <v>45319</v>
      </c>
      <c r="D32" s="9"/>
      <c r="E32" s="10"/>
      <c r="F32" s="142">
        <f t="shared" si="0"/>
        <v>0</v>
      </c>
      <c r="G32" s="9"/>
      <c r="H32" s="10"/>
      <c r="I32" s="142">
        <f t="shared" si="1"/>
        <v>0</v>
      </c>
      <c r="J32" s="13"/>
      <c r="K32" s="14"/>
      <c r="L32" s="143">
        <f t="shared" si="2"/>
        <v>0</v>
      </c>
      <c r="M32" s="13"/>
      <c r="N32" s="14"/>
      <c r="O32" s="144">
        <f t="shared" si="3"/>
        <v>0</v>
      </c>
      <c r="P32" s="80">
        <f t="shared" si="4"/>
        <v>0</v>
      </c>
      <c r="Q32" s="156">
        <f ca="1">IF(WEEKDAY(B32)=1,IF(DAY(B32)&lt;=6,SUM(P32:OFFSET(P32,-(DAY(B32)-1),0)),SUM(P32:OFFSET(P32,-6,0))),"")</f>
        <v>0</v>
      </c>
      <c r="R32" s="46"/>
      <c r="S32" s="4"/>
      <c r="T32" s="87"/>
    </row>
    <row r="33" spans="1:20" s="2" customFormat="1" ht="11.25" customHeight="1" x14ac:dyDescent="0.2">
      <c r="B33" s="81">
        <f t="shared" si="5"/>
        <v>45320</v>
      </c>
      <c r="C33" s="79">
        <f t="shared" si="6"/>
        <v>45320</v>
      </c>
      <c r="D33" s="9"/>
      <c r="E33" s="10"/>
      <c r="F33" s="142">
        <f t="shared" si="0"/>
        <v>0</v>
      </c>
      <c r="G33" s="9"/>
      <c r="H33" s="10"/>
      <c r="I33" s="142">
        <f t="shared" si="1"/>
        <v>0</v>
      </c>
      <c r="J33" s="13"/>
      <c r="K33" s="14"/>
      <c r="L33" s="143">
        <f t="shared" si="2"/>
        <v>0</v>
      </c>
      <c r="M33" s="13"/>
      <c r="N33" s="14"/>
      <c r="O33" s="144">
        <f t="shared" si="3"/>
        <v>0</v>
      </c>
      <c r="P33" s="80">
        <f t="shared" si="4"/>
        <v>0</v>
      </c>
      <c r="Q33" s="156" t="str">
        <f ca="1">IF(WEEKDAY(B33)=1,IF(DAY(B33)&lt;=6,SUM(P33:OFFSET(P33,-(DAY(B33)-1),0)),SUM(P33:OFFSET(P33,-6,0))),"")</f>
        <v/>
      </c>
      <c r="R33" s="46"/>
      <c r="S33" s="4"/>
      <c r="T33" s="87"/>
    </row>
    <row r="34" spans="1:20" s="2" customFormat="1" ht="11.25" customHeight="1" x14ac:dyDescent="0.2">
      <c r="B34" s="81">
        <f t="shared" si="5"/>
        <v>45321</v>
      </c>
      <c r="C34" s="79">
        <f t="shared" si="6"/>
        <v>45321</v>
      </c>
      <c r="D34" s="9"/>
      <c r="E34" s="10"/>
      <c r="F34" s="142">
        <f t="shared" si="0"/>
        <v>0</v>
      </c>
      <c r="G34" s="9"/>
      <c r="H34" s="10"/>
      <c r="I34" s="142">
        <f t="shared" si="1"/>
        <v>0</v>
      </c>
      <c r="J34" s="13"/>
      <c r="K34" s="14"/>
      <c r="L34" s="143">
        <f t="shared" si="2"/>
        <v>0</v>
      </c>
      <c r="M34" s="13"/>
      <c r="N34" s="14"/>
      <c r="O34" s="144">
        <f t="shared" si="3"/>
        <v>0</v>
      </c>
      <c r="P34" s="80">
        <f t="shared" si="4"/>
        <v>0</v>
      </c>
      <c r="Q34" s="156" t="str">
        <f ca="1">IF(WEEKDAY(B34)=1,IF(DAY(B34)&lt;=6,SUM(P34:OFFSET(P34,-(DAY(B34)-1),0)),SUM(P34:OFFSET(P34,-6,0))),"")</f>
        <v/>
      </c>
      <c r="R34" s="46"/>
      <c r="S34" s="4"/>
      <c r="T34" s="87"/>
    </row>
    <row r="35" spans="1:20" s="2" customFormat="1" ht="11.25" customHeight="1" thickBot="1" x14ac:dyDescent="0.25">
      <c r="B35" s="82">
        <f t="shared" si="5"/>
        <v>45322</v>
      </c>
      <c r="C35" s="83">
        <f>C34+1</f>
        <v>45322</v>
      </c>
      <c r="D35" s="15"/>
      <c r="E35" s="16"/>
      <c r="F35" s="145">
        <f t="shared" si="0"/>
        <v>0</v>
      </c>
      <c r="G35" s="15"/>
      <c r="H35" s="16"/>
      <c r="I35" s="145">
        <f t="shared" si="1"/>
        <v>0</v>
      </c>
      <c r="J35" s="17"/>
      <c r="K35" s="18"/>
      <c r="L35" s="146">
        <f t="shared" si="2"/>
        <v>0</v>
      </c>
      <c r="M35" s="17"/>
      <c r="N35" s="18"/>
      <c r="O35" s="145">
        <f t="shared" si="3"/>
        <v>0</v>
      </c>
      <c r="P35" s="84">
        <f t="shared" si="4"/>
        <v>0</v>
      </c>
      <c r="Q35" s="157" t="str">
        <f ca="1">IF(WEEKDAY(B35)=1,IF(DAY(B35)&lt;=6,SUM(P35:OFFSET(P35,-(DAY(B35)-1),0)),SUM(P35:OFFSET(P35,-6,0))),"")</f>
        <v/>
      </c>
      <c r="R35" s="47"/>
      <c r="S35" s="29"/>
      <c r="T35" s="162">
        <f ca="1">IF(WEEKDAY(B35)=1,0,SUM(P35:OFFSET(P35,-(WEEKDAY(B35)-2),0)))</f>
        <v>0</v>
      </c>
    </row>
    <row r="36" spans="1:20" ht="14.25" customHeight="1" thickTop="1" x14ac:dyDescent="0.25">
      <c r="A36" s="2"/>
      <c r="B36" s="85"/>
      <c r="C36" s="86" t="s">
        <v>4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  <c r="Q36" s="88"/>
      <c r="R36" s="87" t="s">
        <v>15</v>
      </c>
      <c r="S36" s="89"/>
      <c r="T36" s="63"/>
    </row>
    <row r="37" spans="1:20" ht="14.25" customHeight="1" x14ac:dyDescent="0.3">
      <c r="B37" s="62"/>
      <c r="C37" s="90" t="s">
        <v>4</v>
      </c>
      <c r="D37" s="63" t="s">
        <v>5</v>
      </c>
      <c r="E37" s="63"/>
      <c r="F37" s="63"/>
      <c r="G37" s="132"/>
      <c r="H37" s="63"/>
      <c r="I37" s="63"/>
      <c r="J37" s="63"/>
      <c r="K37" s="63"/>
      <c r="L37" s="91"/>
      <c r="M37" s="91"/>
      <c r="N37" s="92" t="s">
        <v>13</v>
      </c>
      <c r="O37" s="91"/>
      <c r="P37" s="6">
        <f>SUM(P5:P35)</f>
        <v>0</v>
      </c>
      <c r="Q37" s="93"/>
      <c r="R37" s="87" t="s">
        <v>16</v>
      </c>
      <c r="S37" s="89"/>
      <c r="T37" s="63"/>
    </row>
    <row r="38" spans="1:20" ht="14.25" customHeight="1" x14ac:dyDescent="0.25">
      <c r="B38" s="62"/>
      <c r="C38" s="90" t="s">
        <v>4</v>
      </c>
      <c r="D38" s="63" t="s">
        <v>6</v>
      </c>
      <c r="E38" s="63"/>
      <c r="F38" s="63"/>
      <c r="G38" s="132"/>
      <c r="H38" s="63"/>
      <c r="I38" s="63"/>
      <c r="J38" s="63"/>
      <c r="K38" s="63"/>
      <c r="L38" s="179" t="s">
        <v>35</v>
      </c>
      <c r="M38" s="179"/>
      <c r="N38" s="179"/>
      <c r="O38" s="91"/>
      <c r="P38" s="55"/>
      <c r="Q38" s="94"/>
      <c r="R38" s="87" t="s">
        <v>17</v>
      </c>
      <c r="S38" s="89"/>
      <c r="T38" s="63"/>
    </row>
    <row r="39" spans="1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91"/>
      <c r="P39" s="95"/>
      <c r="Q39" s="94"/>
      <c r="R39" s="87" t="s">
        <v>18</v>
      </c>
      <c r="S39" s="89"/>
      <c r="T39" s="63"/>
    </row>
    <row r="40" spans="1:20" ht="14.25" customHeight="1" x14ac:dyDescent="0.25">
      <c r="B40" s="62"/>
      <c r="C40" s="90" t="s">
        <v>4</v>
      </c>
      <c r="D40" s="178" t="s">
        <v>7</v>
      </c>
      <c r="E40" s="178"/>
      <c r="F40" s="178"/>
      <c r="G40" s="96">
        <f>G37-G38</f>
        <v>0</v>
      </c>
      <c r="H40" s="63"/>
      <c r="I40" s="63"/>
      <c r="J40" s="63"/>
      <c r="K40" s="63"/>
      <c r="L40" s="91"/>
      <c r="M40" s="180" t="s">
        <v>36</v>
      </c>
      <c r="N40" s="180"/>
      <c r="O40" s="91"/>
      <c r="P40" s="6">
        <f>P37-P38</f>
        <v>0</v>
      </c>
      <c r="Q40" s="94"/>
      <c r="R40" s="87" t="s">
        <v>19</v>
      </c>
      <c r="S40" s="89"/>
      <c r="T40" s="63"/>
    </row>
    <row r="41" spans="1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heet="1" objects="1" scenarios="1" selectLockedCells="1"/>
  <mergeCells count="11">
    <mergeCell ref="D3:O3"/>
    <mergeCell ref="D40:F40"/>
    <mergeCell ref="L38:N38"/>
    <mergeCell ref="M40:N40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38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2:20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september!B34+1</f>
        <v>45566</v>
      </c>
      <c r="C5" s="112">
        <f>september!C34+1</f>
        <v>45566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IF(WEEKDAY(B5)=1,IF(DAY(B5)&lt;=6,SUM(P5:OFFSET(P5,-(DAY(B5)-1),0))+september!$T$34,SUM(P5:OFFSET(P5,-6,0))),"")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45567</v>
      </c>
      <c r="C6" s="113">
        <f>C5+1</f>
        <v>45567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5" si="5">B6+1</f>
        <v>45568</v>
      </c>
      <c r="C7" s="113">
        <f t="shared" ref="C7:C35" si="6">C6+1</f>
        <v>45568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45569</v>
      </c>
      <c r="C8" s="113">
        <f t="shared" si="6"/>
        <v>45569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45570</v>
      </c>
      <c r="C9" s="113">
        <f t="shared" si="6"/>
        <v>45570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45571</v>
      </c>
      <c r="C10" s="113">
        <f t="shared" si="6"/>
        <v>45571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>
        <f ca="1">IF(WEEKDAY(B10)=1,IF(DAY(B10)&lt;=6,SUM(P10:OFFSET(P10,-(DAY(B10)-1),0)),SUM(P10:OFFSET(P10,-6,0))),"")</f>
        <v>0</v>
      </c>
      <c r="R10" s="51"/>
      <c r="S10" s="23"/>
      <c r="T10" s="87"/>
    </row>
    <row r="11" spans="2:20" s="2" customFormat="1" ht="11.25" customHeight="1" x14ac:dyDescent="0.2">
      <c r="B11" s="81">
        <f t="shared" si="5"/>
        <v>45572</v>
      </c>
      <c r="C11" s="113">
        <f t="shared" si="6"/>
        <v>45572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45573</v>
      </c>
      <c r="C12" s="113">
        <f t="shared" si="6"/>
        <v>45573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45574</v>
      </c>
      <c r="C13" s="113">
        <f t="shared" si="6"/>
        <v>45574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45575</v>
      </c>
      <c r="C14" s="113">
        <f t="shared" si="6"/>
        <v>45575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45576</v>
      </c>
      <c r="C15" s="113">
        <f t="shared" si="6"/>
        <v>45576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45577</v>
      </c>
      <c r="C16" s="113">
        <f t="shared" si="6"/>
        <v>45577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45578</v>
      </c>
      <c r="C17" s="113">
        <f t="shared" si="6"/>
        <v>45578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>
        <f ca="1">IF(WEEKDAY(B17)=1,IF(DAY(B17)&lt;=6,SUM(P17:OFFSET(P17,-(DAY(B17)-1),0)),SUM(P17:OFFSET(P17,-6,0))),"")</f>
        <v>0</v>
      </c>
      <c r="R17" s="51"/>
      <c r="S17" s="23"/>
      <c r="T17" s="87"/>
    </row>
    <row r="18" spans="2:20" s="2" customFormat="1" ht="11.25" customHeight="1" x14ac:dyDescent="0.2">
      <c r="B18" s="81">
        <f t="shared" si="5"/>
        <v>45579</v>
      </c>
      <c r="C18" s="113">
        <f t="shared" si="6"/>
        <v>45579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45580</v>
      </c>
      <c r="C19" s="113">
        <f t="shared" si="6"/>
        <v>45580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45581</v>
      </c>
      <c r="C20" s="113">
        <f t="shared" si="6"/>
        <v>45581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45582</v>
      </c>
      <c r="C21" s="113">
        <f t="shared" si="6"/>
        <v>45582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45583</v>
      </c>
      <c r="C22" s="113">
        <f t="shared" si="6"/>
        <v>45583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45584</v>
      </c>
      <c r="C23" s="113">
        <f t="shared" si="6"/>
        <v>45584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45585</v>
      </c>
      <c r="C24" s="113">
        <f t="shared" si="6"/>
        <v>45585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>
        <f ca="1">IF(WEEKDAY(B24)=1,IF(DAY(B24)&lt;=6,SUM(P24:OFFSET(P24,-(DAY(B24)-1),0)),SUM(P24:OFFSET(P24,-6,0))),"")</f>
        <v>0</v>
      </c>
      <c r="R24" s="51"/>
      <c r="S24" s="23"/>
      <c r="T24" s="87"/>
    </row>
    <row r="25" spans="2:20" s="2" customFormat="1" ht="11.25" customHeight="1" x14ac:dyDescent="0.2">
      <c r="B25" s="81">
        <f t="shared" si="5"/>
        <v>45586</v>
      </c>
      <c r="C25" s="113">
        <f t="shared" si="6"/>
        <v>45586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45587</v>
      </c>
      <c r="C26" s="113">
        <f t="shared" si="6"/>
        <v>45587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45588</v>
      </c>
      <c r="C27" s="113">
        <f t="shared" si="6"/>
        <v>45588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45589</v>
      </c>
      <c r="C28" s="113">
        <f t="shared" si="6"/>
        <v>45589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45590</v>
      </c>
      <c r="C29" s="113">
        <f t="shared" si="6"/>
        <v>45590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45591</v>
      </c>
      <c r="C30" s="113">
        <f t="shared" si="6"/>
        <v>45591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45592</v>
      </c>
      <c r="C31" s="113">
        <f t="shared" si="6"/>
        <v>45592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>
        <f ca="1">IF(WEEKDAY(B31)=1,IF(DAY(B31)&lt;=6,SUM(P31:OFFSET(P31,-(DAY(B31)-1),0)),SUM(P31:OFFSET(P31,-6,0))),"")</f>
        <v>0</v>
      </c>
      <c r="R31" s="51"/>
      <c r="S31" s="23"/>
      <c r="T31" s="87"/>
    </row>
    <row r="32" spans="2:20" s="2" customFormat="1" ht="11.25" customHeight="1" x14ac:dyDescent="0.2">
      <c r="B32" s="81">
        <f t="shared" si="5"/>
        <v>45593</v>
      </c>
      <c r="C32" s="113">
        <f t="shared" si="6"/>
        <v>45593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45594</v>
      </c>
      <c r="C33" s="113">
        <f t="shared" si="6"/>
        <v>45594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45595</v>
      </c>
      <c r="C34" s="113">
        <f t="shared" si="6"/>
        <v>45595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  <c r="T34" s="87"/>
    </row>
    <row r="35" spans="2:20" s="2" customFormat="1" ht="11.25" customHeight="1" thickBot="1" x14ac:dyDescent="0.25">
      <c r="B35" s="82">
        <f t="shared" si="5"/>
        <v>45596</v>
      </c>
      <c r="C35" s="119">
        <f t="shared" si="6"/>
        <v>45596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53"/>
      <c r="S35" s="32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september!G40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22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2:20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oktober!B35+1</f>
        <v>45597</v>
      </c>
      <c r="C5" s="112">
        <f>oktober!C35+1</f>
        <v>45597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IF(WEEKDAY(B5)=1,IF(DAY(B5)&lt;=6,SUM(P5:OFFSET(P5,-(DAY(B5)-1),0))+oktober!$T$34,SUM(P5:OFFSET(P5,-6,0))),"")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45598</v>
      </c>
      <c r="C6" s="113">
        <f>C5+1</f>
        <v>45598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IF(WEEKDAY(B6)=1,IF(DAY(B6)&lt;=6,SUM(P6:OFFSET(P6,-(DAY(B6)-1),0))+oktober!$T$34,SUM(P6:OFFSET(P6,-6,0))),"")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4" si="5">B6+1</f>
        <v>45599</v>
      </c>
      <c r="C7" s="113">
        <f t="shared" ref="C7:C34" si="6">C6+1</f>
        <v>45599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>
        <f ca="1">IF(WEEKDAY(B7)=1,IF(DAY(B7)&lt;=6,SUM(P7:OFFSET(P7,-(DAY(B7)-1),0))+oktober!$T$34,SUM(P7:OFFSET(P7,-6,0))),"")</f>
        <v>0</v>
      </c>
      <c r="R7" s="51"/>
      <c r="S7" s="24"/>
      <c r="T7" s="87"/>
    </row>
    <row r="8" spans="2:20" s="2" customFormat="1" ht="11.25" customHeight="1" x14ac:dyDescent="0.2">
      <c r="B8" s="81">
        <f t="shared" si="5"/>
        <v>45600</v>
      </c>
      <c r="C8" s="113">
        <f t="shared" si="6"/>
        <v>45600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IF(WEEKDAY(B8)=1,IF(DAY(B8)&lt;=6,SUM(P8:OFFSET(P8,-(DAY(B8)-1),0))+oktober!$T$34,SUM(P8:OFFSET(P8,-6,0))),"")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45601</v>
      </c>
      <c r="C9" s="113">
        <f t="shared" si="6"/>
        <v>45601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IF(WEEKDAY(B9)=1,IF(DAY(B9)&lt;=6,SUM(P9:OFFSET(P9,-(DAY(B9)-1),0))+oktober!$T$34,SUM(P9:OFFSET(P9,-6,0))),"")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45602</v>
      </c>
      <c r="C10" s="113">
        <f t="shared" si="6"/>
        <v>45602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IF(WEEKDAY(B10)=1,IF(DAY(B10)&lt;=6,SUM(P10:OFFSET(P10,-(DAY(B10)-1),0))+oktober!$T$34,SUM(P10:OFFSET(P10,-6,0))),"")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45603</v>
      </c>
      <c r="C11" s="113">
        <f t="shared" si="6"/>
        <v>45603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IF(WEEKDAY(B11)=1,IF(DAY(B11)&lt;=6,SUM(P11:OFFSET(P11,-(DAY(B11)-1),0))+oktober!$T$34,SUM(P11:OFFSET(P11,-6,0))),"")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45604</v>
      </c>
      <c r="C12" s="113">
        <f t="shared" si="6"/>
        <v>45604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IF(WEEKDAY(B12)=1,IF(DAY(B12)&lt;=6,SUM(P12:OFFSET(P12,-(DAY(B12)-1),0))+oktober!$T$34,SUM(P12:OFFSET(P12,-6,0))),"")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45605</v>
      </c>
      <c r="C13" s="113">
        <f t="shared" si="6"/>
        <v>45605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IF(WEEKDAY(B13)=1,IF(DAY(B13)&lt;=6,SUM(P13:OFFSET(P13,-(DAY(B13)-1),0))+oktober!$T$34,SUM(P13:OFFSET(P13,-6,0))),"")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45606</v>
      </c>
      <c r="C14" s="113">
        <f t="shared" si="6"/>
        <v>45606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>
        <f ca="1">IF(WEEKDAY(B14)=1,IF(DAY(B14)&lt;=6,SUM(P14:OFFSET(P14,-(DAY(B14)-1),0))+oktober!$T$34,SUM(P14:OFFSET(P14,-6,0))),"")</f>
        <v>0</v>
      </c>
      <c r="R14" s="51"/>
      <c r="S14" s="23"/>
      <c r="T14" s="87"/>
    </row>
    <row r="15" spans="2:20" s="2" customFormat="1" ht="11.25" customHeight="1" x14ac:dyDescent="0.2">
      <c r="B15" s="81">
        <f t="shared" si="5"/>
        <v>45607</v>
      </c>
      <c r="C15" s="113">
        <f t="shared" si="6"/>
        <v>45607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IF(WEEKDAY(B15)=1,IF(DAY(B15)&lt;=6,SUM(P15:OFFSET(P15,-(DAY(B15)-1),0))+oktober!$T$34,SUM(P15:OFFSET(P15,-6,0))),"")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45608</v>
      </c>
      <c r="C16" s="113">
        <f t="shared" si="6"/>
        <v>45608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IF(WEEKDAY(B16)=1,IF(DAY(B16)&lt;=6,SUM(P16:OFFSET(P16,-(DAY(B16)-1),0))+oktober!$T$34,SUM(P16:OFFSET(P16,-6,0))),"")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45609</v>
      </c>
      <c r="C17" s="113">
        <f t="shared" si="6"/>
        <v>45609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IF(WEEKDAY(B17)=1,IF(DAY(B17)&lt;=6,SUM(P17:OFFSET(P17,-(DAY(B17)-1),0))+oktober!$T$34,SUM(P17:OFFSET(P17,-6,0))),"")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45610</v>
      </c>
      <c r="C18" s="113">
        <f t="shared" si="6"/>
        <v>45610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IF(WEEKDAY(B18)=1,IF(DAY(B18)&lt;=6,SUM(P18:OFFSET(P18,-(DAY(B18)-1),0))+oktober!$T$34,SUM(P18:OFFSET(P18,-6,0))),"")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45611</v>
      </c>
      <c r="C19" s="113">
        <f t="shared" si="6"/>
        <v>45611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45612</v>
      </c>
      <c r="C20" s="113">
        <f t="shared" si="6"/>
        <v>45612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45613</v>
      </c>
      <c r="C21" s="113">
        <f t="shared" si="6"/>
        <v>45613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>
        <f ca="1">IF(WEEKDAY(B21)=1,IF(DAY(B21)&lt;=6,SUM(P21:OFFSET(P21,-(DAY(B21)-1),0)),SUM(P21:OFFSET(P21,-6,0))),"")</f>
        <v>0</v>
      </c>
      <c r="R21" s="51"/>
      <c r="S21" s="23"/>
      <c r="T21" s="87"/>
    </row>
    <row r="22" spans="2:20" s="2" customFormat="1" ht="11.25" customHeight="1" x14ac:dyDescent="0.2">
      <c r="B22" s="81">
        <f t="shared" si="5"/>
        <v>45614</v>
      </c>
      <c r="C22" s="113">
        <f t="shared" si="6"/>
        <v>45614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45615</v>
      </c>
      <c r="C23" s="113">
        <f t="shared" si="6"/>
        <v>45615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45616</v>
      </c>
      <c r="C24" s="113">
        <f t="shared" si="6"/>
        <v>45616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45617</v>
      </c>
      <c r="C25" s="113">
        <f t="shared" si="6"/>
        <v>45617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45618</v>
      </c>
      <c r="C26" s="113">
        <f t="shared" si="6"/>
        <v>45618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45619</v>
      </c>
      <c r="C27" s="113">
        <f t="shared" si="6"/>
        <v>45619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45620</v>
      </c>
      <c r="C28" s="113">
        <f t="shared" si="6"/>
        <v>45620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>
        <f ca="1">IF(WEEKDAY(B28)=1,IF(DAY(B28)&lt;=6,SUM(P28:OFFSET(P28,-(DAY(B28)-1),0)),SUM(P28:OFFSET(P28,-6,0))),"")</f>
        <v>0</v>
      </c>
      <c r="R28" s="51"/>
      <c r="S28" s="23"/>
      <c r="T28" s="87"/>
    </row>
    <row r="29" spans="2:20" s="2" customFormat="1" ht="11.25" customHeight="1" x14ac:dyDescent="0.2">
      <c r="B29" s="81">
        <f t="shared" si="5"/>
        <v>45621</v>
      </c>
      <c r="C29" s="113">
        <f t="shared" si="6"/>
        <v>45621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45622</v>
      </c>
      <c r="C30" s="113">
        <f t="shared" si="6"/>
        <v>45622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45623</v>
      </c>
      <c r="C31" s="113">
        <f t="shared" si="6"/>
        <v>45623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45624</v>
      </c>
      <c r="C32" s="113">
        <f t="shared" si="6"/>
        <v>45624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45625</v>
      </c>
      <c r="C33" s="113">
        <f t="shared" si="6"/>
        <v>45625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45626</v>
      </c>
      <c r="C34" s="114">
        <f t="shared" si="6"/>
        <v>45626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oktober!G40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174"/>
      <c r="F1" s="174"/>
      <c r="G1" s="174"/>
      <c r="H1" s="163" t="s">
        <v>0</v>
      </c>
      <c r="I1" s="164"/>
      <c r="J1" s="164"/>
      <c r="K1" s="181"/>
      <c r="L1" s="59"/>
      <c r="M1" s="163" t="s">
        <v>8</v>
      </c>
      <c r="N1" s="181"/>
      <c r="O1" s="60" t="s">
        <v>9</v>
      </c>
      <c r="P1" s="61"/>
      <c r="Q1" s="163" t="s">
        <v>20</v>
      </c>
      <c r="R1" s="164"/>
      <c r="S1" s="165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69">
        <f>januari!H2</f>
        <v>0</v>
      </c>
      <c r="I2" s="182"/>
      <c r="J2" s="182"/>
      <c r="K2" s="170"/>
      <c r="L2" s="63"/>
      <c r="M2" s="169" t="s">
        <v>37</v>
      </c>
      <c r="N2" s="170"/>
      <c r="O2" s="64">
        <f>januari!O2</f>
        <v>2024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75" t="s">
        <v>1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november!B34+1</f>
        <v>45627</v>
      </c>
      <c r="C5" s="101">
        <f>november!C34+1</f>
        <v>45627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>
        <f ca="1">IF(WEEKDAY(B5)=1,IF(DAY(B5)&lt;=6,SUM(P5:OFFSET(P5,-(DAY(B5)-1),0))+november!$T$35,SUM(P5:OFFSET(P5,-6,0))),"")</f>
        <v>0</v>
      </c>
      <c r="R5" s="45"/>
      <c r="S5" s="19"/>
      <c r="T5" s="87"/>
    </row>
    <row r="6" spans="2:20" s="2" customFormat="1" ht="11.25" customHeight="1" x14ac:dyDescent="0.2">
      <c r="B6" s="78">
        <f>B5+1</f>
        <v>45628</v>
      </c>
      <c r="C6" s="79">
        <f>C5+1</f>
        <v>45628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IF(WEEKDAY(B6)=1,IF(DAY(B6)&lt;=6,SUM(P6:OFFSET(P6,-(DAY(B6)-1),0))+november!$T$35,SUM(P6:OFFSET(P6,-6,0))),"")</f>
        <v/>
      </c>
      <c r="R6" s="48"/>
      <c r="S6" s="20"/>
      <c r="T6" s="87"/>
    </row>
    <row r="7" spans="2:20" s="2" customFormat="1" ht="11.25" customHeight="1" x14ac:dyDescent="0.2">
      <c r="B7" s="78">
        <f t="shared" ref="B7:B35" si="5">B6+1</f>
        <v>45629</v>
      </c>
      <c r="C7" s="79">
        <f t="shared" ref="C7:C35" si="6">C6+1</f>
        <v>45629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IF(WEEKDAY(B7)=1,IF(DAY(B7)&lt;=6,SUM(P7:OFFSET(P7,-(DAY(B7)-1),0))+november!$T$35,SUM(P7:OFFSET(P7,-6,0))),"")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45630</v>
      </c>
      <c r="C8" s="79">
        <f t="shared" si="6"/>
        <v>45630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IF(WEEKDAY(B8)=1,IF(DAY(B8)&lt;=6,SUM(P8:OFFSET(P8,-(DAY(B8)-1),0))+november!$T$35,SUM(P8:OFFSET(P8,-6,0))),"")</f>
        <v/>
      </c>
      <c r="R8" s="48"/>
      <c r="S8" s="20"/>
      <c r="T8" s="87"/>
    </row>
    <row r="9" spans="2:20" s="2" customFormat="1" ht="11.25" customHeight="1" x14ac:dyDescent="0.2">
      <c r="B9" s="78">
        <f t="shared" si="5"/>
        <v>45631</v>
      </c>
      <c r="C9" s="79">
        <f t="shared" si="6"/>
        <v>45631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IF(WEEKDAY(B9)=1,IF(DAY(B9)&lt;=6,SUM(P9:OFFSET(P9,-(DAY(B9)-1),0))+november!$T$35,SUM(P9:OFFSET(P9,-6,0))),"")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45632</v>
      </c>
      <c r="C10" s="79">
        <f t="shared" si="6"/>
        <v>45632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IF(WEEKDAY(B10)=1,IF(DAY(B10)&lt;=6,SUM(P10:OFFSET(P10,-(DAY(B10)-1),0))+november!$T$35,SUM(P10:OFFSET(P10,-6,0))),"")</f>
        <v/>
      </c>
      <c r="R10" s="48"/>
      <c r="S10" s="20"/>
      <c r="T10" s="87"/>
    </row>
    <row r="11" spans="2:20" s="2" customFormat="1" ht="11.25" customHeight="1" x14ac:dyDescent="0.2">
      <c r="B11" s="78">
        <f t="shared" si="5"/>
        <v>45633</v>
      </c>
      <c r="C11" s="79">
        <f t="shared" si="6"/>
        <v>45633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IF(WEEKDAY(B11)=1,IF(DAY(B11)&lt;=6,SUM(P11:OFFSET(P11,-(DAY(B11)-1),0))+november!$T$35,SUM(P11:OFFSET(P11,-6,0))),"")</f>
        <v/>
      </c>
      <c r="R11" s="48"/>
      <c r="S11" s="20"/>
      <c r="T11" s="87"/>
    </row>
    <row r="12" spans="2:20" s="2" customFormat="1" ht="11.25" customHeight="1" x14ac:dyDescent="0.2">
      <c r="B12" s="78">
        <f t="shared" si="5"/>
        <v>45634</v>
      </c>
      <c r="C12" s="79">
        <f t="shared" si="6"/>
        <v>45634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>
        <f ca="1">IF(WEEKDAY(B12)=1,IF(DAY(B12)&lt;=6,SUM(P12:OFFSET(P12,-(DAY(B12)-1),0))+november!$T$35,SUM(P12:OFFSET(P12,-6,0))),"")</f>
        <v>0</v>
      </c>
      <c r="R12" s="48"/>
      <c r="S12" s="20"/>
      <c r="T12" s="87"/>
    </row>
    <row r="13" spans="2:20" s="2" customFormat="1" ht="11.25" customHeight="1" x14ac:dyDescent="0.2">
      <c r="B13" s="78">
        <f t="shared" si="5"/>
        <v>45635</v>
      </c>
      <c r="C13" s="79">
        <f t="shared" si="6"/>
        <v>45635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IF(WEEKDAY(B13)=1,IF(DAY(B13)&lt;=6,SUM(P13:OFFSET(P13,-(DAY(B13)-1),0))+november!$T$35,SUM(P13:OFFSET(P13,-6,0))),"")</f>
        <v/>
      </c>
      <c r="R13" s="48"/>
      <c r="S13" s="20"/>
      <c r="T13" s="87"/>
    </row>
    <row r="14" spans="2:20" s="2" customFormat="1" ht="11.25" customHeight="1" x14ac:dyDescent="0.2">
      <c r="B14" s="78">
        <f t="shared" si="5"/>
        <v>45636</v>
      </c>
      <c r="C14" s="79">
        <f t="shared" si="6"/>
        <v>45636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IF(WEEKDAY(B14)=1,IF(DAY(B14)&lt;=6,SUM(P14:OFFSET(P14,-(DAY(B14)-1),0))+november!$T$35,SUM(P14:OFFSET(P14,-6,0))),"")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45637</v>
      </c>
      <c r="C15" s="79">
        <f t="shared" si="6"/>
        <v>45637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IF(WEEKDAY(B15)=1,IF(DAY(B15)&lt;=6,SUM(P15:OFFSET(P15,-(DAY(B15)-1),0))+november!$T$35,SUM(P15:OFFSET(P15,-6,0))),"")</f>
        <v/>
      </c>
      <c r="R15" s="48"/>
      <c r="S15" s="20"/>
      <c r="T15" s="87"/>
    </row>
    <row r="16" spans="2:20" s="2" customFormat="1" ht="11.25" customHeight="1" x14ac:dyDescent="0.2">
      <c r="B16" s="78">
        <f t="shared" si="5"/>
        <v>45638</v>
      </c>
      <c r="C16" s="79">
        <f t="shared" si="6"/>
        <v>45638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IF(WEEKDAY(B16)=1,IF(DAY(B16)&lt;=6,SUM(P16:OFFSET(P16,-(DAY(B16)-1),0))+november!$T$35,SUM(P16:OFFSET(P16,-6,0))),"")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45639</v>
      </c>
      <c r="C17" s="79">
        <f t="shared" si="6"/>
        <v>45639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45640</v>
      </c>
      <c r="C18" s="79">
        <f t="shared" si="6"/>
        <v>45640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45641</v>
      </c>
      <c r="C19" s="79">
        <f t="shared" si="6"/>
        <v>45641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>
        <f ca="1">IF(WEEKDAY(B19)=1,IF(DAY(B19)&lt;=6,SUM(P19:OFFSET(P19,-(DAY(B19)-1),0)),SUM(P19:OFFSET(P19,-6,0))),"")</f>
        <v>0</v>
      </c>
      <c r="R19" s="48"/>
      <c r="S19" s="20"/>
      <c r="T19" s="87"/>
    </row>
    <row r="20" spans="2:20" s="2" customFormat="1" ht="11.25" customHeight="1" x14ac:dyDescent="0.2">
      <c r="B20" s="78">
        <f t="shared" si="5"/>
        <v>45642</v>
      </c>
      <c r="C20" s="79">
        <f t="shared" si="6"/>
        <v>45642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45643</v>
      </c>
      <c r="C21" s="79">
        <f t="shared" si="6"/>
        <v>45643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45644</v>
      </c>
      <c r="C22" s="79">
        <f t="shared" si="6"/>
        <v>45644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45645</v>
      </c>
      <c r="C23" s="79">
        <f t="shared" si="6"/>
        <v>45645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45646</v>
      </c>
      <c r="C24" s="79">
        <f t="shared" si="6"/>
        <v>45646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45647</v>
      </c>
      <c r="C25" s="79">
        <f t="shared" si="6"/>
        <v>45647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45648</v>
      </c>
      <c r="C26" s="79">
        <f t="shared" si="6"/>
        <v>45648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>
        <f ca="1">IF(WEEKDAY(B26)=1,IF(DAY(B26)&lt;=6,SUM(P26:OFFSET(P26,-(DAY(B26)-1),0)),SUM(P26:OFFSET(P26,-6,0))),"")</f>
        <v>0</v>
      </c>
      <c r="R26" s="48"/>
      <c r="S26" s="20"/>
      <c r="T26" s="87"/>
    </row>
    <row r="27" spans="2:20" s="2" customFormat="1" ht="11.25" customHeight="1" x14ac:dyDescent="0.2">
      <c r="B27" s="78">
        <f t="shared" si="5"/>
        <v>45649</v>
      </c>
      <c r="C27" s="79">
        <f t="shared" si="6"/>
        <v>45649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45650</v>
      </c>
      <c r="C28" s="79">
        <f t="shared" si="6"/>
        <v>45650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45651</v>
      </c>
      <c r="C29" s="79">
        <f t="shared" si="6"/>
        <v>45651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45652</v>
      </c>
      <c r="C30" s="79">
        <f t="shared" si="6"/>
        <v>45652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45653</v>
      </c>
      <c r="C31" s="79">
        <f t="shared" si="6"/>
        <v>45653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45654</v>
      </c>
      <c r="C32" s="79">
        <f t="shared" si="6"/>
        <v>45654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48"/>
      <c r="S32" s="20"/>
      <c r="T32" s="87"/>
    </row>
    <row r="33" spans="2:20" s="2" customFormat="1" ht="11.25" customHeight="1" x14ac:dyDescent="0.2">
      <c r="B33" s="78">
        <f t="shared" si="5"/>
        <v>45655</v>
      </c>
      <c r="C33" s="79">
        <f t="shared" si="6"/>
        <v>45655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>
        <f ca="1">IF(WEEKDAY(B33)=1,IF(DAY(B33)&lt;=6,SUM(P33:OFFSET(P33,-(DAY(B33)-1),0)),SUM(P33:OFFSET(P33,-6,0))),"")</f>
        <v>0</v>
      </c>
      <c r="R33" s="48"/>
      <c r="S33" s="20"/>
      <c r="T33" s="87"/>
    </row>
    <row r="34" spans="2:20" s="2" customFormat="1" ht="11.25" customHeight="1" x14ac:dyDescent="0.2">
      <c r="B34" s="78">
        <f t="shared" si="5"/>
        <v>45656</v>
      </c>
      <c r="C34" s="79">
        <f t="shared" si="6"/>
        <v>45656</v>
      </c>
      <c r="D34" s="9"/>
      <c r="E34" s="10"/>
      <c r="F34" s="147">
        <f t="shared" si="0"/>
        <v>0</v>
      </c>
      <c r="G34" s="9"/>
      <c r="H34" s="10"/>
      <c r="I34" s="147">
        <f t="shared" si="1"/>
        <v>0</v>
      </c>
      <c r="J34" s="9"/>
      <c r="K34" s="10"/>
      <c r="L34" s="147">
        <f t="shared" si="2"/>
        <v>0</v>
      </c>
      <c r="M34" s="9"/>
      <c r="N34" s="10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48"/>
      <c r="S34" s="20"/>
      <c r="T34" s="87"/>
    </row>
    <row r="35" spans="2:20" s="2" customFormat="1" ht="11.25" customHeight="1" thickBot="1" x14ac:dyDescent="0.25">
      <c r="B35" s="102">
        <f t="shared" si="5"/>
        <v>45657</v>
      </c>
      <c r="C35" s="83">
        <f t="shared" si="6"/>
        <v>45657</v>
      </c>
      <c r="D35" s="15"/>
      <c r="E35" s="16"/>
      <c r="F35" s="146">
        <f t="shared" si="0"/>
        <v>0</v>
      </c>
      <c r="G35" s="15"/>
      <c r="H35" s="16"/>
      <c r="I35" s="146">
        <f t="shared" si="1"/>
        <v>0</v>
      </c>
      <c r="J35" s="15"/>
      <c r="K35" s="16"/>
      <c r="L35" s="146">
        <f t="shared" si="2"/>
        <v>0</v>
      </c>
      <c r="M35" s="15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49"/>
      <c r="S35" s="30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november!G40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78" t="s">
        <v>7</v>
      </c>
      <c r="E40" s="178"/>
      <c r="F40" s="178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180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tabColor indexed="10"/>
  </sheetPr>
  <dimension ref="B1:I25"/>
  <sheetViews>
    <sheetView showRowColHeaders="0" workbookViewId="0">
      <selection activeCell="M10" sqref="M10"/>
    </sheetView>
  </sheetViews>
  <sheetFormatPr defaultColWidth="8.77734375" defaultRowHeight="13.2" x14ac:dyDescent="0.25"/>
  <sheetData>
    <row r="1" spans="2:9" x14ac:dyDescent="0.25">
      <c r="B1" t="s">
        <v>50</v>
      </c>
    </row>
    <row r="2" spans="2:9" x14ac:dyDescent="0.25">
      <c r="B2" t="s">
        <v>49</v>
      </c>
    </row>
    <row r="3" spans="2:9" x14ac:dyDescent="0.25">
      <c r="B3" s="211" t="s">
        <v>31</v>
      </c>
      <c r="C3" s="211"/>
      <c r="D3" s="211"/>
      <c r="E3" s="211"/>
      <c r="F3" s="211"/>
      <c r="G3" s="211"/>
      <c r="H3" s="211"/>
      <c r="I3" s="211"/>
    </row>
    <row r="4" spans="2:9" x14ac:dyDescent="0.25">
      <c r="B4" s="211"/>
      <c r="C4" s="211"/>
      <c r="D4" s="211"/>
      <c r="E4" s="211"/>
      <c r="F4" s="211"/>
      <c r="G4" s="211"/>
      <c r="H4" s="211"/>
      <c r="I4" s="211"/>
    </row>
    <row r="5" spans="2:9" x14ac:dyDescent="0.25">
      <c r="B5" s="211" t="s">
        <v>32</v>
      </c>
      <c r="C5" s="211"/>
      <c r="D5" s="211"/>
      <c r="E5" s="211"/>
      <c r="F5" s="211"/>
      <c r="G5" s="211"/>
      <c r="H5" s="211"/>
      <c r="I5" s="211"/>
    </row>
    <row r="6" spans="2:9" x14ac:dyDescent="0.25">
      <c r="B6" s="211"/>
      <c r="C6" s="211"/>
      <c r="D6" s="211"/>
      <c r="E6" s="211"/>
      <c r="F6" s="211"/>
      <c r="G6" s="211"/>
      <c r="H6" s="211"/>
      <c r="I6" s="211"/>
    </row>
    <row r="7" spans="2:9" x14ac:dyDescent="0.25">
      <c r="B7" s="211" t="s">
        <v>33</v>
      </c>
      <c r="C7" s="211"/>
      <c r="D7" s="211"/>
      <c r="E7" s="211"/>
      <c r="F7" s="211"/>
      <c r="G7" s="211"/>
      <c r="H7" s="211"/>
      <c r="I7" s="211"/>
    </row>
    <row r="8" spans="2:9" x14ac:dyDescent="0.25">
      <c r="B8" s="211"/>
      <c r="C8" s="211"/>
      <c r="D8" s="211"/>
      <c r="E8" s="211"/>
      <c r="F8" s="211"/>
      <c r="G8" s="211"/>
      <c r="H8" s="211"/>
      <c r="I8" s="211"/>
    </row>
    <row r="9" spans="2:9" x14ac:dyDescent="0.25">
      <c r="B9" s="211" t="s">
        <v>48</v>
      </c>
      <c r="C9" s="211"/>
      <c r="D9" s="211"/>
      <c r="E9" s="211"/>
      <c r="F9" s="211"/>
      <c r="G9" s="211"/>
      <c r="H9" s="211"/>
      <c r="I9" s="211"/>
    </row>
    <row r="10" spans="2:9" x14ac:dyDescent="0.25">
      <c r="B10" s="211"/>
      <c r="C10" s="211"/>
      <c r="D10" s="211"/>
      <c r="E10" s="211"/>
      <c r="F10" s="211"/>
      <c r="G10" s="211"/>
      <c r="H10" s="211"/>
      <c r="I10" s="211"/>
    </row>
    <row r="11" spans="2:9" x14ac:dyDescent="0.25">
      <c r="B11" s="211" t="s">
        <v>34</v>
      </c>
      <c r="C11" s="211"/>
      <c r="D11" s="211"/>
      <c r="E11" s="211"/>
      <c r="F11" s="211"/>
      <c r="G11" s="211"/>
      <c r="H11" s="211"/>
      <c r="I11" s="211"/>
    </row>
    <row r="12" spans="2:9" x14ac:dyDescent="0.25">
      <c r="B12" s="211"/>
      <c r="C12" s="211"/>
      <c r="D12" s="211"/>
      <c r="E12" s="211"/>
      <c r="F12" s="211"/>
      <c r="G12" s="211"/>
      <c r="H12" s="211"/>
      <c r="I12" s="211"/>
    </row>
    <row r="13" spans="2:9" x14ac:dyDescent="0.25">
      <c r="B13" s="211" t="s">
        <v>39</v>
      </c>
      <c r="C13" s="211"/>
      <c r="D13" s="211"/>
      <c r="E13" s="211"/>
      <c r="F13" s="211"/>
      <c r="G13" s="211"/>
      <c r="H13" s="211"/>
      <c r="I13" s="211"/>
    </row>
    <row r="14" spans="2:9" x14ac:dyDescent="0.25">
      <c r="B14" s="211" t="s">
        <v>40</v>
      </c>
      <c r="C14" s="211"/>
      <c r="D14" s="211"/>
      <c r="E14" s="211"/>
      <c r="F14" s="211"/>
      <c r="G14" s="211"/>
      <c r="H14" s="211"/>
      <c r="I14" s="211"/>
    </row>
    <row r="15" spans="2:9" x14ac:dyDescent="0.25">
      <c r="B15" s="211"/>
      <c r="C15" s="211"/>
      <c r="D15" s="211"/>
      <c r="E15" s="211"/>
      <c r="F15" s="211"/>
      <c r="G15" s="211"/>
      <c r="H15" s="211"/>
      <c r="I15" s="211"/>
    </row>
    <row r="16" spans="2:9" x14ac:dyDescent="0.25">
      <c r="B16" s="211" t="s">
        <v>43</v>
      </c>
      <c r="C16" s="211"/>
      <c r="D16" s="211"/>
      <c r="E16" s="211"/>
      <c r="F16" s="211"/>
      <c r="G16" s="211"/>
      <c r="H16" s="211"/>
      <c r="I16" s="211"/>
    </row>
    <row r="17" spans="2:9" x14ac:dyDescent="0.25">
      <c r="B17" t="s">
        <v>42</v>
      </c>
    </row>
    <row r="18" spans="2:9" x14ac:dyDescent="0.25">
      <c r="B18" t="s">
        <v>45</v>
      </c>
    </row>
    <row r="20" spans="2:9" x14ac:dyDescent="0.25">
      <c r="B20" s="211" t="s">
        <v>44</v>
      </c>
      <c r="C20" s="211"/>
      <c r="D20" s="211"/>
      <c r="E20" s="211"/>
      <c r="F20" s="211"/>
      <c r="G20" s="211"/>
      <c r="H20" s="211"/>
      <c r="I20" s="211"/>
    </row>
    <row r="22" spans="2:9" x14ac:dyDescent="0.25">
      <c r="B22" t="s">
        <v>46</v>
      </c>
    </row>
    <row r="23" spans="2:9" x14ac:dyDescent="0.25">
      <c r="B23" t="s">
        <v>47</v>
      </c>
    </row>
    <row r="25" spans="2:9" x14ac:dyDescent="0.25">
      <c r="B25" t="s">
        <v>51</v>
      </c>
    </row>
  </sheetData>
  <sheetProtection sheet="1" objects="1" scenarios="1"/>
  <mergeCells count="15">
    <mergeCell ref="B15:I15"/>
    <mergeCell ref="B16:I16"/>
    <mergeCell ref="B20:I20"/>
    <mergeCell ref="B11:I11"/>
    <mergeCell ref="B12:I12"/>
    <mergeCell ref="B13:I13"/>
    <mergeCell ref="B14:I14"/>
    <mergeCell ref="B7:I7"/>
    <mergeCell ref="B8:I8"/>
    <mergeCell ref="B9:I9"/>
    <mergeCell ref="B10:I10"/>
    <mergeCell ref="B3:I3"/>
    <mergeCell ref="B4:I4"/>
    <mergeCell ref="B5:I5"/>
    <mergeCell ref="B6:I6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1"/>
  </sheetPr>
  <dimension ref="A1:Z45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174"/>
      <c r="F1" s="174"/>
      <c r="G1" s="174"/>
      <c r="H1" s="163" t="s">
        <v>0</v>
      </c>
      <c r="I1" s="164"/>
      <c r="J1" s="164"/>
      <c r="K1" s="181"/>
      <c r="L1" s="59"/>
      <c r="M1" s="163" t="s">
        <v>8</v>
      </c>
      <c r="N1" s="181"/>
      <c r="O1" s="60" t="s">
        <v>9</v>
      </c>
      <c r="P1" s="61"/>
      <c r="Q1" s="163" t="s">
        <v>20</v>
      </c>
      <c r="R1" s="164"/>
      <c r="S1" s="165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69">
        <f>januari!H2</f>
        <v>0</v>
      </c>
      <c r="I2" s="182"/>
      <c r="J2" s="182"/>
      <c r="K2" s="170"/>
      <c r="L2" s="63"/>
      <c r="M2" s="169" t="s">
        <v>21</v>
      </c>
      <c r="N2" s="170"/>
      <c r="O2" s="64">
        <f>januari!O2</f>
        <v>2024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75" t="s">
        <v>1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januari!B35+1</f>
        <v>45323</v>
      </c>
      <c r="C5" s="101">
        <f>januari!C35+1</f>
        <v>45323</v>
      </c>
      <c r="D5" s="7"/>
      <c r="E5" s="8"/>
      <c r="F5" s="142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IF(WEEKDAY(B5)=1,IF(DAY(B5)&lt;=6,SUM(P5:OFFSET(P5,-(DAY(B5)-1),0))+januari!$T$35,SUM(P5:OFFSET(P5,-6,0))),"")</f>
        <v/>
      </c>
      <c r="R5" s="45"/>
      <c r="S5" s="19"/>
      <c r="T5" s="87"/>
    </row>
    <row r="6" spans="2:20" s="2" customFormat="1" ht="11.25" customHeight="1" x14ac:dyDescent="0.2">
      <c r="B6" s="78">
        <f>B5+1</f>
        <v>45324</v>
      </c>
      <c r="C6" s="79">
        <f>C5+1</f>
        <v>45324</v>
      </c>
      <c r="D6" s="9"/>
      <c r="E6" s="10"/>
      <c r="F6" s="142">
        <f t="shared" ref="F6:F33" si="0">IF(E6="",0,(E6-D6))</f>
        <v>0</v>
      </c>
      <c r="G6" s="9"/>
      <c r="H6" s="10"/>
      <c r="I6" s="147">
        <f t="shared" ref="I6:I33" si="1">IF(H6="",0,(H6-G6))</f>
        <v>0</v>
      </c>
      <c r="J6" s="9"/>
      <c r="K6" s="10"/>
      <c r="L6" s="147">
        <f t="shared" ref="L6:L33" si="2">IF(K6="",0,(K6-J6))</f>
        <v>0</v>
      </c>
      <c r="M6" s="9"/>
      <c r="N6" s="10"/>
      <c r="O6" s="147">
        <f t="shared" ref="O6:O33" si="3">IF(N6="",0,(N6-M6))</f>
        <v>0</v>
      </c>
      <c r="P6" s="148">
        <f t="shared" ref="P6:P33" si="4">(F6+I6+L6+O6)</f>
        <v>0</v>
      </c>
      <c r="Q6" s="158" t="str">
        <f ca="1">IF(WEEKDAY(B6)=1,IF(DAY(B6)&lt;=6,SUM(P6:OFFSET(P6,-(DAY(B6)-1),0))+januari!$T$35,SUM(P6:OFFSET(P6,-6,0))),"")</f>
        <v/>
      </c>
      <c r="R6" s="48"/>
      <c r="S6" s="20"/>
      <c r="T6" s="87"/>
    </row>
    <row r="7" spans="2:20" s="2" customFormat="1" ht="11.25" customHeight="1" x14ac:dyDescent="0.2">
      <c r="B7" s="78">
        <f t="shared" ref="B7:B33" si="5">B6+1</f>
        <v>45325</v>
      </c>
      <c r="C7" s="79">
        <f t="shared" ref="C7:C33" si="6">C6+1</f>
        <v>45325</v>
      </c>
      <c r="D7" s="9"/>
      <c r="E7" s="10"/>
      <c r="F7" s="142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IF(WEEKDAY(B7)=1,IF(DAY(B7)&lt;=6,SUM(P7:OFFSET(P7,-(DAY(B7)-1),0))+januari!$T$35,SUM(P7:OFFSET(P7,-6,0))),"")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45326</v>
      </c>
      <c r="C8" s="79">
        <f t="shared" si="6"/>
        <v>45326</v>
      </c>
      <c r="D8" s="9"/>
      <c r="E8" s="10"/>
      <c r="F8" s="142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>
        <f ca="1">IF(WEEKDAY(B8)=1,IF(DAY(B8)&lt;=6,SUM(P8:OFFSET(P8,-(DAY(B8)-1),0))+januari!$T$35,SUM(P8:OFFSET(P8,-6,0))),"")</f>
        <v>0</v>
      </c>
      <c r="R8" s="48"/>
      <c r="S8" s="20"/>
      <c r="T8" s="87"/>
    </row>
    <row r="9" spans="2:20" s="2" customFormat="1" ht="11.25" customHeight="1" x14ac:dyDescent="0.2">
      <c r="B9" s="78">
        <f t="shared" si="5"/>
        <v>45327</v>
      </c>
      <c r="C9" s="79">
        <f t="shared" si="6"/>
        <v>45327</v>
      </c>
      <c r="D9" s="9"/>
      <c r="E9" s="10"/>
      <c r="F9" s="142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IF(WEEKDAY(B9)=1,IF(DAY(B9)&lt;=6,SUM(P9:OFFSET(P9,-(DAY(B9)-1),0))+januari!$T$35,SUM(P9:OFFSET(P9,-6,0))),"")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45328</v>
      </c>
      <c r="C10" s="79">
        <f t="shared" si="6"/>
        <v>45328</v>
      </c>
      <c r="D10" s="9"/>
      <c r="E10" s="10"/>
      <c r="F10" s="142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IF(WEEKDAY(B10)=1,IF(DAY(B10)&lt;=6,SUM(P10:OFFSET(P10,-(DAY(B10)-1),0))+januari!$T$35,SUM(P10:OFFSET(P10,-6,0))),"")</f>
        <v/>
      </c>
      <c r="R10" s="48"/>
      <c r="S10" s="20"/>
      <c r="T10" s="87"/>
    </row>
    <row r="11" spans="2:20" s="2" customFormat="1" ht="11.25" customHeight="1" x14ac:dyDescent="0.2">
      <c r="B11" s="78">
        <f t="shared" si="5"/>
        <v>45329</v>
      </c>
      <c r="C11" s="79">
        <f t="shared" si="6"/>
        <v>45329</v>
      </c>
      <c r="D11" s="9"/>
      <c r="E11" s="10"/>
      <c r="F11" s="142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IF(WEEKDAY(B11)=1,IF(DAY(B11)&lt;=6,SUM(P11:OFFSET(P11,-(DAY(B11)-1),0))+januari!$T$35,SUM(P11:OFFSET(P11,-6,0))),"")</f>
        <v/>
      </c>
      <c r="R11" s="48"/>
      <c r="S11" s="20"/>
      <c r="T11" s="87"/>
    </row>
    <row r="12" spans="2:20" s="2" customFormat="1" ht="11.25" customHeight="1" x14ac:dyDescent="0.2">
      <c r="B12" s="78">
        <f t="shared" si="5"/>
        <v>45330</v>
      </c>
      <c r="C12" s="79">
        <f t="shared" si="6"/>
        <v>45330</v>
      </c>
      <c r="D12" s="9"/>
      <c r="E12" s="10"/>
      <c r="F12" s="142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IF(WEEKDAY(B12)=1,IF(DAY(B12)&lt;=6,SUM(P12:OFFSET(P12,-(DAY(B12)-1),0))+januari!$T$35,SUM(P12:OFFSET(P12,-6,0))),"")</f>
        <v/>
      </c>
      <c r="R12" s="48"/>
      <c r="S12" s="20"/>
      <c r="T12" s="87"/>
    </row>
    <row r="13" spans="2:20" s="2" customFormat="1" ht="11.25" customHeight="1" x14ac:dyDescent="0.2">
      <c r="B13" s="78">
        <f t="shared" si="5"/>
        <v>45331</v>
      </c>
      <c r="C13" s="79">
        <f t="shared" si="6"/>
        <v>45331</v>
      </c>
      <c r="D13" s="9"/>
      <c r="E13" s="10"/>
      <c r="F13" s="142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IF(WEEKDAY(B13)=1,IF(DAY(B13)&lt;=6,SUM(P13:OFFSET(P13,-(DAY(B13)-1),0))+januari!$T$35,SUM(P13:OFFSET(P13,-6,0))),"")</f>
        <v/>
      </c>
      <c r="R13" s="48"/>
      <c r="S13" s="20"/>
      <c r="T13" s="87"/>
    </row>
    <row r="14" spans="2:20" s="2" customFormat="1" ht="11.25" customHeight="1" x14ac:dyDescent="0.2">
      <c r="B14" s="78">
        <f t="shared" si="5"/>
        <v>45332</v>
      </c>
      <c r="C14" s="79">
        <f t="shared" si="6"/>
        <v>45332</v>
      </c>
      <c r="D14" s="9"/>
      <c r="E14" s="10"/>
      <c r="F14" s="142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IF(WEEKDAY(B14)=1,IF(DAY(B14)&lt;=6,SUM(P14:OFFSET(P14,-(DAY(B14)-1),0))+januari!$T$35,SUM(P14:OFFSET(P14,-6,0))),"")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45333</v>
      </c>
      <c r="C15" s="79">
        <f t="shared" si="6"/>
        <v>45333</v>
      </c>
      <c r="D15" s="9"/>
      <c r="E15" s="10"/>
      <c r="F15" s="142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>
        <f ca="1">IF(WEEKDAY(B15)=1,IF(DAY(B15)&lt;=6,SUM(P15:OFFSET(P15,-(DAY(B15)-1),0))+januari!$T$35,SUM(P15:OFFSET(P15,-6,0))),"")</f>
        <v>0</v>
      </c>
      <c r="R15" s="48"/>
      <c r="S15" s="20"/>
      <c r="T15" s="87"/>
    </row>
    <row r="16" spans="2:20" s="2" customFormat="1" ht="11.25" customHeight="1" x14ac:dyDescent="0.2">
      <c r="B16" s="78">
        <f t="shared" si="5"/>
        <v>45334</v>
      </c>
      <c r="C16" s="79">
        <f t="shared" si="6"/>
        <v>45334</v>
      </c>
      <c r="D16" s="9"/>
      <c r="E16" s="10"/>
      <c r="F16" s="142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IF(WEEKDAY(B16)=1,IF(DAY(B16)&lt;=6,SUM(P16:OFFSET(P16,-(DAY(B16)-1),0))+januari!$T$35,SUM(P16:OFFSET(P16,-6,0))),"")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45335</v>
      </c>
      <c r="C17" s="79">
        <f t="shared" si="6"/>
        <v>45335</v>
      </c>
      <c r="D17" s="9"/>
      <c r="E17" s="10"/>
      <c r="F17" s="142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IF(WEEKDAY(B17)=1,IF(DAY(B17)&lt;=6,SUM(P17:OFFSET(P17,-(DAY(B17)-1),0))+januari!$T$35,SUM(P17:OFFSET(P17,-6,0))),"")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45336</v>
      </c>
      <c r="C18" s="79">
        <f t="shared" si="6"/>
        <v>45336</v>
      </c>
      <c r="D18" s="9"/>
      <c r="E18" s="10"/>
      <c r="F18" s="142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IF(WEEKDAY(B18)=1,IF(DAY(B18)&lt;=6,SUM(P18:OFFSET(P18,-(DAY(B18)-1),0))+januari!$T$35,SUM(P18:OFFSET(P18,-6,0))),"")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45337</v>
      </c>
      <c r="C19" s="79">
        <f t="shared" si="6"/>
        <v>45337</v>
      </c>
      <c r="D19" s="9"/>
      <c r="E19" s="10"/>
      <c r="F19" s="142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45338</v>
      </c>
      <c r="C20" s="79">
        <f t="shared" si="6"/>
        <v>45338</v>
      </c>
      <c r="D20" s="9"/>
      <c r="E20" s="10"/>
      <c r="F20" s="142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45339</v>
      </c>
      <c r="C21" s="79">
        <f t="shared" si="6"/>
        <v>45339</v>
      </c>
      <c r="D21" s="9"/>
      <c r="E21" s="10"/>
      <c r="F21" s="142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45340</v>
      </c>
      <c r="C22" s="79">
        <f t="shared" si="6"/>
        <v>45340</v>
      </c>
      <c r="D22" s="9"/>
      <c r="E22" s="10"/>
      <c r="F22" s="142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>
        <f ca="1">IF(WEEKDAY(B22)=1,IF(DAY(B22)&lt;=6,SUM(P22:OFFSET(P22,-(DAY(B22)-1),0)),SUM(P22:OFFSET(P22,-6,0))),"")</f>
        <v>0</v>
      </c>
      <c r="R22" s="48"/>
      <c r="S22" s="20"/>
      <c r="T22" s="87"/>
    </row>
    <row r="23" spans="2:20" s="2" customFormat="1" ht="11.25" customHeight="1" x14ac:dyDescent="0.2">
      <c r="B23" s="78">
        <f t="shared" si="5"/>
        <v>45341</v>
      </c>
      <c r="C23" s="79">
        <f t="shared" si="6"/>
        <v>45341</v>
      </c>
      <c r="D23" s="9"/>
      <c r="E23" s="10"/>
      <c r="F23" s="142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45342</v>
      </c>
      <c r="C24" s="79">
        <f t="shared" si="6"/>
        <v>45342</v>
      </c>
      <c r="D24" s="9"/>
      <c r="E24" s="10"/>
      <c r="F24" s="142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45343</v>
      </c>
      <c r="C25" s="79">
        <f t="shared" si="6"/>
        <v>45343</v>
      </c>
      <c r="D25" s="9"/>
      <c r="E25" s="10"/>
      <c r="F25" s="142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45344</v>
      </c>
      <c r="C26" s="79">
        <f t="shared" si="6"/>
        <v>45344</v>
      </c>
      <c r="D26" s="9"/>
      <c r="E26" s="10"/>
      <c r="F26" s="142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45345</v>
      </c>
      <c r="C27" s="79">
        <f t="shared" si="6"/>
        <v>45345</v>
      </c>
      <c r="D27" s="9"/>
      <c r="E27" s="10"/>
      <c r="F27" s="142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45346</v>
      </c>
      <c r="C28" s="79">
        <f t="shared" si="6"/>
        <v>45346</v>
      </c>
      <c r="D28" s="9"/>
      <c r="E28" s="10"/>
      <c r="F28" s="142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45347</v>
      </c>
      <c r="C29" s="79">
        <f t="shared" si="6"/>
        <v>45347</v>
      </c>
      <c r="D29" s="9"/>
      <c r="E29" s="10"/>
      <c r="F29" s="142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>
        <f ca="1">IF(WEEKDAY(B29)=1,IF(DAY(B29)&lt;=6,SUM(P29:OFFSET(P29,-(DAY(B29)-1),0)),SUM(P29:OFFSET(P29,-6,0))),"")</f>
        <v>0</v>
      </c>
      <c r="R29" s="48"/>
      <c r="S29" s="20"/>
      <c r="T29" s="87"/>
    </row>
    <row r="30" spans="2:20" s="2" customFormat="1" ht="11.25" customHeight="1" x14ac:dyDescent="0.2">
      <c r="B30" s="78">
        <f t="shared" si="5"/>
        <v>45348</v>
      </c>
      <c r="C30" s="79">
        <f t="shared" si="6"/>
        <v>45348</v>
      </c>
      <c r="D30" s="9"/>
      <c r="E30" s="10"/>
      <c r="F30" s="142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45349</v>
      </c>
      <c r="C31" s="79">
        <f t="shared" si="6"/>
        <v>45349</v>
      </c>
      <c r="D31" s="9"/>
      <c r="E31" s="10"/>
      <c r="F31" s="142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45350</v>
      </c>
      <c r="C32" s="79">
        <f t="shared" si="6"/>
        <v>45350</v>
      </c>
      <c r="D32" s="9"/>
      <c r="E32" s="10"/>
      <c r="F32" s="142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48"/>
      <c r="S32" s="20"/>
      <c r="T32" s="87">
        <f ca="1">IF(WEEKDAY(B32)=1,0,SUM(P32:OFFSET(P32,-(WEEKDAY(B32)-2),0)))</f>
        <v>0</v>
      </c>
    </row>
    <row r="33" spans="2:20" s="2" customFormat="1" ht="11.25" customHeight="1" x14ac:dyDescent="0.2">
      <c r="B33" s="78">
        <f t="shared" si="5"/>
        <v>45351</v>
      </c>
      <c r="C33" s="79">
        <f t="shared" si="6"/>
        <v>45351</v>
      </c>
      <c r="D33" s="9"/>
      <c r="E33" s="11"/>
      <c r="F33" s="142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48"/>
      <c r="S33" s="20"/>
      <c r="T33" s="87">
        <f ca="1">IF(AND(WEEKDAY(B33)=1,DAY(B33)=1),0,SUM(P33:OFFSET(P33,-(WEEKDAY(B33)-2),0)))</f>
        <v>0</v>
      </c>
    </row>
    <row r="34" spans="2:20" s="2" customFormat="1" ht="11.25" customHeight="1" x14ac:dyDescent="0.2">
      <c r="B34" s="129"/>
      <c r="C34" s="130"/>
      <c r="D34" s="134"/>
      <c r="E34" s="135"/>
      <c r="F34" s="142"/>
      <c r="G34" s="134"/>
      <c r="H34" s="135"/>
      <c r="I34" s="147"/>
      <c r="J34" s="134"/>
      <c r="K34" s="135"/>
      <c r="L34" s="147"/>
      <c r="M34" s="134"/>
      <c r="N34" s="135"/>
      <c r="O34" s="147"/>
      <c r="P34" s="148"/>
      <c r="Q34" s="158"/>
      <c r="R34" s="136"/>
      <c r="S34" s="137"/>
      <c r="T34" s="87"/>
    </row>
    <row r="35" spans="2:20" s="2" customFormat="1" ht="11.25" customHeight="1" thickBot="1" x14ac:dyDescent="0.25">
      <c r="B35" s="115"/>
      <c r="C35" s="83"/>
      <c r="D35" s="138"/>
      <c r="E35" s="139"/>
      <c r="F35" s="153"/>
      <c r="G35" s="138"/>
      <c r="H35" s="139"/>
      <c r="I35" s="140"/>
      <c r="J35" s="138"/>
      <c r="K35" s="139"/>
      <c r="L35" s="140"/>
      <c r="M35" s="138"/>
      <c r="N35" s="139"/>
      <c r="O35" s="140"/>
      <c r="P35" s="154"/>
      <c r="Q35" s="160"/>
      <c r="R35" s="140"/>
      <c r="S35" s="141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januari!G40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SUM(P5:P33)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/>
      <c r="H38" s="63"/>
      <c r="I38" s="63"/>
      <c r="J38" s="63"/>
      <c r="K38" s="63"/>
      <c r="L38" s="179" t="s">
        <v>35</v>
      </c>
      <c r="M38" s="179"/>
      <c r="N38" s="179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78" t="s">
        <v>7</v>
      </c>
      <c r="E40" s="178"/>
      <c r="F40" s="178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180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28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2:20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IF(DAY(februari!C33)=1,februari!B32+1,februari!B33+1)</f>
        <v>45352</v>
      </c>
      <c r="C5" s="112">
        <f>IF(DAY(februari!C33)=1,februari!C32+1,februari!C33+1)</f>
        <v>45352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1" t="str">
        <f ca="1">IF(WEEKDAY(B5)=1,IF(DAY(B5)&lt;=6,SUM(P5:OFFSET(P5,-(DAY(B5)-1),0))+februari!$T$32+februari!$T$33,SUM(P5:OFFSET(P5,-6,0))),"")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45353</v>
      </c>
      <c r="C6" s="113">
        <f>C5+1</f>
        <v>45353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1" t="str">
        <f ca="1">IF(WEEKDAY(B6)=1,IF(DAY(B6)&lt;=6,SUM(P6:OFFSET(P6,-(DAY(B6)-1),0)),SUM(P6:OFFSET(P6,-6,0))),"")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5" si="5">B6+1</f>
        <v>45354</v>
      </c>
      <c r="C7" s="113">
        <f t="shared" ref="C7:C35" si="6">C6+1</f>
        <v>45354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1">
        <f ca="1">IF(WEEKDAY(B7)=1,IF(DAY(B7)&lt;=6,SUM(P7:OFFSET(P7,-(DAY(B7)-1),0)),SUM(P7:OFFSET(P7,-6,0))),"")</f>
        <v>0</v>
      </c>
      <c r="R7" s="51"/>
      <c r="S7" s="24"/>
      <c r="T7" s="87"/>
    </row>
    <row r="8" spans="2:20" s="2" customFormat="1" ht="11.25" customHeight="1" x14ac:dyDescent="0.2">
      <c r="B8" s="81">
        <f t="shared" si="5"/>
        <v>45355</v>
      </c>
      <c r="C8" s="113">
        <f t="shared" si="6"/>
        <v>45355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1" t="str">
        <f ca="1">IF(WEEKDAY(B8)=1,IF(DAY(B8)&lt;=6,SUM(P8:OFFSET(P8,-(DAY(B8)-1),0)),SUM(P8:OFFSET(P8,-6,0))),"")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45356</v>
      </c>
      <c r="C9" s="113">
        <f t="shared" si="6"/>
        <v>45356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1" t="str">
        <f ca="1">IF(WEEKDAY(B9)=1,IF(DAY(B9)&lt;=6,SUM(P9:OFFSET(P9,-(DAY(B9)-1),0)),SUM(P9:OFFSET(P9,-6,0))),"")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45357</v>
      </c>
      <c r="C10" s="113">
        <f t="shared" si="6"/>
        <v>45357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1" t="str">
        <f ca="1">IF(WEEKDAY(B10)=1,IF(DAY(B10)&lt;=6,SUM(P10:OFFSET(P10,-(DAY(B10)-1),0)),SUM(P10:OFFSET(P10,-6,0))),"")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45358</v>
      </c>
      <c r="C11" s="113">
        <f t="shared" si="6"/>
        <v>45358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1" t="str">
        <f ca="1">IF(WEEKDAY(B11)=1,IF(DAY(B11)&lt;=6,SUM(P11:OFFSET(P11,-(DAY(B11)-1),0)),SUM(P11:OFFSET(P11,-6,0))),"")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45359</v>
      </c>
      <c r="C12" s="113">
        <f t="shared" si="6"/>
        <v>45359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1" t="str">
        <f ca="1">IF(WEEKDAY(B12)=1,IF(DAY(B12)&lt;=6,SUM(P12:OFFSET(P12,-(DAY(B12)-1),0)),SUM(P12:OFFSET(P12,-6,0))),"")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45360</v>
      </c>
      <c r="C13" s="113">
        <f t="shared" si="6"/>
        <v>45360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1" t="str">
        <f ca="1">IF(WEEKDAY(B13)=1,IF(DAY(B13)&lt;=6,SUM(P13:OFFSET(P13,-(DAY(B13)-1),0)),SUM(P13:OFFSET(P13,-6,0))),"")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45361</v>
      </c>
      <c r="C14" s="113">
        <f t="shared" si="6"/>
        <v>45361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1">
        <f ca="1">IF(WEEKDAY(B14)=1,IF(DAY(B14)&lt;=6,SUM(P14:OFFSET(P14,-(DAY(B14)-1),0)),SUM(P14:OFFSET(P14,-6,0))),"")</f>
        <v>0</v>
      </c>
      <c r="R14" s="51"/>
      <c r="S14" s="23"/>
      <c r="T14" s="87"/>
    </row>
    <row r="15" spans="2:20" s="2" customFormat="1" ht="11.25" customHeight="1" x14ac:dyDescent="0.2">
      <c r="B15" s="81">
        <f t="shared" si="5"/>
        <v>45362</v>
      </c>
      <c r="C15" s="113">
        <f t="shared" si="6"/>
        <v>45362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1" t="str">
        <f ca="1">IF(WEEKDAY(B15)=1,IF(DAY(B15)&lt;=6,SUM(P15:OFFSET(P15,-(DAY(B15)-1),0)),SUM(P15:OFFSET(P15,-6,0))),"")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45363</v>
      </c>
      <c r="C16" s="113">
        <f t="shared" si="6"/>
        <v>45363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1" t="str">
        <f ca="1">IF(WEEKDAY(B16)=1,IF(DAY(B16)&lt;=6,SUM(P16:OFFSET(P16,-(DAY(B16)-1),0)),SUM(P16:OFFSET(P16,-6,0))),"")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45364</v>
      </c>
      <c r="C17" s="113">
        <f t="shared" si="6"/>
        <v>45364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1" t="str">
        <f ca="1">IF(WEEKDAY(B17)=1,IF(DAY(B17)&lt;=6,SUM(P17:OFFSET(P17,-(DAY(B17)-1),0)),SUM(P17:OFFSET(P17,-6,0))),"")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45365</v>
      </c>
      <c r="C18" s="113">
        <f t="shared" si="6"/>
        <v>45365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1" t="str">
        <f ca="1">IF(WEEKDAY(B18)=1,IF(DAY(B18)&lt;=6,SUM(P18:OFFSET(P18,-(DAY(B18)-1),0)),SUM(P18:OFFSET(P18,-6,0))),"")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45366</v>
      </c>
      <c r="C19" s="113">
        <f t="shared" si="6"/>
        <v>45366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1" t="str">
        <f ca="1">IF(WEEKDAY(B19)=1,IF(DAY(B19)&lt;=6,SUM(P19:OFFSET(P19,-(DAY(B19)-1),0)),SUM(P19:OFFSET(P19,-6,0))),"")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45367</v>
      </c>
      <c r="C20" s="113">
        <f t="shared" si="6"/>
        <v>45367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1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45368</v>
      </c>
      <c r="C21" s="113">
        <f t="shared" si="6"/>
        <v>45368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1">
        <f ca="1">IF(WEEKDAY(B21)=1,IF(DAY(B21)&lt;=6,SUM(P21:OFFSET(P21,-(DAY(B21)-1),0)),SUM(P21:OFFSET(P21,-6,0))),"")</f>
        <v>0</v>
      </c>
      <c r="R21" s="51"/>
      <c r="S21" s="23"/>
      <c r="T21" s="87"/>
    </row>
    <row r="22" spans="2:20" s="2" customFormat="1" ht="11.25" customHeight="1" x14ac:dyDescent="0.2">
      <c r="B22" s="81">
        <f t="shared" si="5"/>
        <v>45369</v>
      </c>
      <c r="C22" s="113">
        <f t="shared" si="6"/>
        <v>45369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1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45370</v>
      </c>
      <c r="C23" s="113">
        <f t="shared" si="6"/>
        <v>45370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1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45371</v>
      </c>
      <c r="C24" s="113">
        <f t="shared" si="6"/>
        <v>45371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1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45372</v>
      </c>
      <c r="C25" s="113">
        <f t="shared" si="6"/>
        <v>45372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1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45373</v>
      </c>
      <c r="C26" s="113">
        <f t="shared" si="6"/>
        <v>45373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1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45374</v>
      </c>
      <c r="C27" s="113">
        <f t="shared" si="6"/>
        <v>45374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1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45375</v>
      </c>
      <c r="C28" s="113">
        <f t="shared" si="6"/>
        <v>45375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1">
        <f ca="1">IF(WEEKDAY(B28)=1,IF(DAY(B28)&lt;=6,SUM(P28:OFFSET(P28,-(DAY(B28)-1),0)),SUM(P28:OFFSET(P28,-6,0))),"")</f>
        <v>0</v>
      </c>
      <c r="R28" s="51"/>
      <c r="S28" s="23"/>
      <c r="T28" s="87"/>
    </row>
    <row r="29" spans="2:20" s="2" customFormat="1" ht="11.25" customHeight="1" x14ac:dyDescent="0.2">
      <c r="B29" s="81">
        <f t="shared" si="5"/>
        <v>45376</v>
      </c>
      <c r="C29" s="113">
        <f t="shared" si="6"/>
        <v>45376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1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45377</v>
      </c>
      <c r="C30" s="113">
        <f t="shared" si="6"/>
        <v>45377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1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45378</v>
      </c>
      <c r="C31" s="113">
        <f t="shared" si="6"/>
        <v>45378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1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45379</v>
      </c>
      <c r="C32" s="113">
        <f t="shared" si="6"/>
        <v>45379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1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45380</v>
      </c>
      <c r="C33" s="113">
        <f t="shared" si="6"/>
        <v>45380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1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45381</v>
      </c>
      <c r="C34" s="113">
        <f t="shared" si="6"/>
        <v>45381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1" t="str">
        <f ca="1">IF(WEEKDAY(B34)=1,IF(DAY(B34)&lt;=6,SUM(P34:OFFSET(P34,-(DAY(B34)-1),0)),SUM(P34:OFFSET(P34,-6,0))),"")</f>
        <v/>
      </c>
      <c r="R34" s="51"/>
      <c r="S34" s="23"/>
      <c r="T34" s="87"/>
    </row>
    <row r="35" spans="2:20" s="2" customFormat="1" ht="11.25" customHeight="1" thickBot="1" x14ac:dyDescent="0.25">
      <c r="B35" s="82">
        <f t="shared" si="5"/>
        <v>45382</v>
      </c>
      <c r="C35" s="119">
        <f t="shared" si="6"/>
        <v>45382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2">
        <f ca="1">IF(WEEKDAY(B35)=1,IF(DAY(B35)&lt;=6,SUM(P35:OFFSET(P35,-(DAY(B35)-1),0)),SUM(P35:OFFSET(P35,-6,0))),"")</f>
        <v>0</v>
      </c>
      <c r="R35" s="53"/>
      <c r="S35" s="32"/>
      <c r="T35" s="87">
        <f ca="1">IF(WEEKDAY(B35)=1,0,SUM(P35:OFFSET(P35,-(WEEKDAY(B35)-2),0)))</f>
        <v>0</v>
      </c>
    </row>
    <row r="36" spans="2:20" s="2" customFormat="1" ht="14.25" customHeight="1" thickTop="1" x14ac:dyDescent="0.2">
      <c r="B36" s="123"/>
      <c r="C36" s="124"/>
      <c r="D36" s="125"/>
      <c r="E36" s="125"/>
      <c r="F36" s="33"/>
      <c r="G36" s="125"/>
      <c r="H36" s="125"/>
      <c r="I36" s="33"/>
      <c r="J36" s="125"/>
      <c r="K36" s="125"/>
      <c r="L36" s="33"/>
      <c r="M36" s="125"/>
      <c r="N36" s="125"/>
      <c r="O36" s="33"/>
      <c r="P36" s="88"/>
      <c r="Q36" s="126"/>
      <c r="R36" s="127" t="s">
        <v>15</v>
      </c>
      <c r="S36" s="128"/>
      <c r="T36" s="87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februari!G40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D40:F40"/>
    <mergeCell ref="L38:N38"/>
    <mergeCell ref="M40:N40"/>
    <mergeCell ref="M1:N1"/>
    <mergeCell ref="D1:G1"/>
    <mergeCell ref="H1:K1"/>
    <mergeCell ref="Q1:S1"/>
    <mergeCell ref="H2:K2"/>
    <mergeCell ref="D3:O3"/>
    <mergeCell ref="M2:N2"/>
    <mergeCell ref="Q2:S2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1"/>
  </sheetPr>
  <dimension ref="A1:Z44"/>
  <sheetViews>
    <sheetView showGridLines="0" showRowColHeaders="0" workbookViewId="0">
      <selection activeCell="D37" sqref="D37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27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2:20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maart!B35+1</f>
        <v>45383</v>
      </c>
      <c r="C5" s="112">
        <f>maart!C35+1</f>
        <v>45383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IF(WEEKDAY(B5)=1,IF(DAY(B5)&lt;=6,SUM(P5:OFFSET(P5,-(DAY(B5)-1),0))+maart!$T$35,SUM(P5:OFFSET(P5,-6,0))),"")</f>
        <v/>
      </c>
      <c r="R5" s="50"/>
      <c r="S5" s="22"/>
      <c r="T5" s="87"/>
    </row>
    <row r="6" spans="2:20" s="2" customFormat="1" ht="11.25" customHeight="1" x14ac:dyDescent="0.2">
      <c r="B6" s="81">
        <f>B5+1</f>
        <v>45384</v>
      </c>
      <c r="C6" s="113">
        <f>C5+1</f>
        <v>45384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IF(WEEKDAY(B6)=1,IF(DAY(B6)&lt;=6,SUM(P6:OFFSET(P6,-(DAY(B6)-1),0))+maart!$T$35,SUM(P6:OFFSET(P6,-6,0))),"")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4" si="5">B6+1</f>
        <v>45385</v>
      </c>
      <c r="C7" s="113">
        <f t="shared" ref="C7:C34" si="6">C6+1</f>
        <v>45385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IF(WEEKDAY(B7)=1,IF(DAY(B7)&lt;=6,SUM(P7:OFFSET(P7,-(DAY(B7)-1),0))+maart!$T$35,SUM(P7:OFFSET(P7,-6,0))),"")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45386</v>
      </c>
      <c r="C8" s="113">
        <f t="shared" si="6"/>
        <v>45386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IF(WEEKDAY(B8)=1,IF(DAY(B8)&lt;=6,SUM(P8:OFFSET(P8,-(DAY(B8)-1),0))+maart!$T$35,SUM(P8:OFFSET(P8,-6,0))),"")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45387</v>
      </c>
      <c r="C9" s="113">
        <f t="shared" si="6"/>
        <v>45387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IF(WEEKDAY(B9)=1,IF(DAY(B9)&lt;=6,SUM(P9:OFFSET(P9,-(DAY(B9)-1),0))+maart!$T$35,SUM(P9:OFFSET(P9,-6,0))),"")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45388</v>
      </c>
      <c r="C10" s="113">
        <f t="shared" si="6"/>
        <v>45388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IF(WEEKDAY(B10)=1,IF(DAY(B10)&lt;=6,SUM(P10:OFFSET(P10,-(DAY(B10)-1),0))+maart!$T$35,SUM(P10:OFFSET(P10,-6,0))),"")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45389</v>
      </c>
      <c r="C11" s="113">
        <f t="shared" si="6"/>
        <v>45389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>
        <f ca="1">IF(WEEKDAY(B11)=1,IF(DAY(B11)&lt;=6,SUM(P11:OFFSET(P11,-(DAY(B11)-1),0))+maart!$T$35,SUM(P11:OFFSET(P11,-6,0))),"")</f>
        <v>0</v>
      </c>
      <c r="R11" s="51"/>
      <c r="S11" s="23"/>
      <c r="T11" s="87"/>
    </row>
    <row r="12" spans="2:20" s="2" customFormat="1" ht="11.25" customHeight="1" x14ac:dyDescent="0.2">
      <c r="B12" s="81">
        <f t="shared" si="5"/>
        <v>45390</v>
      </c>
      <c r="C12" s="113">
        <f t="shared" si="6"/>
        <v>45390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IF(WEEKDAY(B12)=1,IF(DAY(B12)&lt;=6,SUM(P12:OFFSET(P12,-(DAY(B12)-1),0))+maart!$T$35,SUM(P12:OFFSET(P12,-6,0))),"")</f>
        <v/>
      </c>
      <c r="R12" s="51"/>
      <c r="S12" s="23"/>
      <c r="T12" s="87"/>
    </row>
    <row r="13" spans="2:20" s="2" customFormat="1" ht="11.25" customHeight="1" x14ac:dyDescent="0.2">
      <c r="B13" s="81">
        <f t="shared" si="5"/>
        <v>45391</v>
      </c>
      <c r="C13" s="113">
        <f t="shared" si="6"/>
        <v>45391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IF(WEEKDAY(B13)=1,IF(DAY(B13)&lt;=6,SUM(P13:OFFSET(P13,-(DAY(B13)-1),0))+maart!$T$35,SUM(P13:OFFSET(P13,-6,0))),"")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45392</v>
      </c>
      <c r="C14" s="113">
        <f t="shared" si="6"/>
        <v>45392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IF(WEEKDAY(B14)=1,IF(DAY(B14)&lt;=6,SUM(P14:OFFSET(P14,-(DAY(B14)-1),0))+maart!$T$35,SUM(P14:OFFSET(P14,-6,0))),"")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45393</v>
      </c>
      <c r="C15" s="113">
        <f t="shared" si="6"/>
        <v>45393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IF(WEEKDAY(B15)=1,IF(DAY(B15)&lt;=6,SUM(P15:OFFSET(P15,-(DAY(B15)-1),0))+maart!$T$35,SUM(P15:OFFSET(P15,-6,0))),"")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45394</v>
      </c>
      <c r="C16" s="113">
        <f t="shared" si="6"/>
        <v>45394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IF(WEEKDAY(B16)=1,IF(DAY(B16)&lt;=6,SUM(P16:OFFSET(P16,-(DAY(B16)-1),0))+maart!$T$35,SUM(P16:OFFSET(P16,-6,0))),"")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45395</v>
      </c>
      <c r="C17" s="113">
        <f t="shared" si="6"/>
        <v>45395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IF(WEEKDAY(B17)=1,IF(DAY(B17)&lt;=6,SUM(P17:OFFSET(P17,-(DAY(B17)-1),0))+maart!$T$35,SUM(P17:OFFSET(P17,-6,0))),"")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45396</v>
      </c>
      <c r="C18" s="113">
        <f t="shared" si="6"/>
        <v>45396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>
        <f ca="1">IF(WEEKDAY(B18)=1,IF(DAY(B18)&lt;=6,SUM(P18:OFFSET(P18,-(DAY(B18)-1),0))+maart!$T$35,SUM(P18:OFFSET(P18,-6,0))),"")</f>
        <v>0</v>
      </c>
      <c r="R18" s="51"/>
      <c r="S18" s="23"/>
      <c r="T18" s="87"/>
    </row>
    <row r="19" spans="2:20" s="2" customFormat="1" ht="11.25" customHeight="1" x14ac:dyDescent="0.2">
      <c r="B19" s="81">
        <f t="shared" si="5"/>
        <v>45397</v>
      </c>
      <c r="C19" s="113">
        <f t="shared" si="6"/>
        <v>45397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IF(WEEKDAY(B19)=1,IF(DAY(B19)&lt;=6,SUM(P19:OFFSET(P19,-(DAY(B19)-1),0))+maart!$T$35,SUM(P19:OFFSET(P19,-6,0))),"")</f>
        <v/>
      </c>
      <c r="R19" s="51"/>
      <c r="S19" s="23"/>
      <c r="T19" s="87"/>
    </row>
    <row r="20" spans="2:20" s="2" customFormat="1" ht="11.25" customHeight="1" x14ac:dyDescent="0.2">
      <c r="B20" s="81">
        <f t="shared" si="5"/>
        <v>45398</v>
      </c>
      <c r="C20" s="113">
        <f t="shared" si="6"/>
        <v>45398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IF(WEEKDAY(B20)=1,IF(DAY(B20)&lt;=6,SUM(P20:OFFSET(P20,-(DAY(B20)-1),0))+maart!$T$35,SUM(P20:OFFSET(P20,-6,0))),"")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45399</v>
      </c>
      <c r="C21" s="113">
        <f t="shared" si="6"/>
        <v>45399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IF(WEEKDAY(B21)=1,IF(DAY(B21)&lt;=6,SUM(P21:OFFSET(P21,-(DAY(B21)-1),0))+maart!$T$35,SUM(P21:OFFSET(P21,-6,0))),"")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45400</v>
      </c>
      <c r="C22" s="113">
        <f t="shared" si="6"/>
        <v>45400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IF(WEEKDAY(B22)=1,IF(DAY(B22)&lt;=6,SUM(P22:OFFSET(P22,-(DAY(B22)-1),0))+maart!$T$35,SUM(P22:OFFSET(P22,-6,0))),"")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45401</v>
      </c>
      <c r="C23" s="113">
        <f t="shared" si="6"/>
        <v>45401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45402</v>
      </c>
      <c r="C24" s="113">
        <f t="shared" si="6"/>
        <v>45402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45403</v>
      </c>
      <c r="C25" s="113">
        <f t="shared" si="6"/>
        <v>45403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>
        <f ca="1">IF(WEEKDAY(B25)=1,IF(DAY(B25)&lt;=6,SUM(P25:OFFSET(P25,-(DAY(B25)-1),0)),SUM(P25:OFFSET(P25,-6,0))),"")</f>
        <v>0</v>
      </c>
      <c r="R25" s="51"/>
      <c r="S25" s="23"/>
      <c r="T25" s="87"/>
    </row>
    <row r="26" spans="2:20" s="2" customFormat="1" ht="11.25" customHeight="1" x14ac:dyDescent="0.2">
      <c r="B26" s="81">
        <f t="shared" si="5"/>
        <v>45404</v>
      </c>
      <c r="C26" s="113">
        <f t="shared" si="6"/>
        <v>45404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  <c r="T26" s="87"/>
    </row>
    <row r="27" spans="2:20" s="2" customFormat="1" ht="11.25" customHeight="1" x14ac:dyDescent="0.2">
      <c r="B27" s="81">
        <f t="shared" si="5"/>
        <v>45405</v>
      </c>
      <c r="C27" s="113">
        <f t="shared" si="6"/>
        <v>45405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45406</v>
      </c>
      <c r="C28" s="113">
        <f t="shared" si="6"/>
        <v>45406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45407</v>
      </c>
      <c r="C29" s="113">
        <f t="shared" si="6"/>
        <v>45407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45408</v>
      </c>
      <c r="C30" s="113">
        <f t="shared" si="6"/>
        <v>45408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45409</v>
      </c>
      <c r="C31" s="113">
        <f t="shared" si="6"/>
        <v>45409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45410</v>
      </c>
      <c r="C32" s="113">
        <f t="shared" si="6"/>
        <v>45410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>
        <f ca="1">IF(WEEKDAY(B32)=1,IF(DAY(B32)&lt;=6,SUM(P32:OFFSET(P32,-(DAY(B32)-1),0)),SUM(P32:OFFSET(P32,-6,0))),"")</f>
        <v>0</v>
      </c>
      <c r="R32" s="51"/>
      <c r="S32" s="23"/>
      <c r="T32" s="87"/>
    </row>
    <row r="33" spans="2:20" s="2" customFormat="1" ht="11.25" customHeight="1" x14ac:dyDescent="0.2">
      <c r="B33" s="81">
        <f t="shared" si="5"/>
        <v>45411</v>
      </c>
      <c r="C33" s="113">
        <f t="shared" si="6"/>
        <v>45411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  <c r="T33" s="87"/>
    </row>
    <row r="34" spans="2:20" s="2" customFormat="1" ht="11.25" customHeight="1" x14ac:dyDescent="0.2">
      <c r="B34" s="81">
        <f t="shared" si="5"/>
        <v>45412</v>
      </c>
      <c r="C34" s="114">
        <f t="shared" si="6"/>
        <v>45412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  <c r="T36" s="63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maart!G40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98"/>
      <c r="C1" s="58"/>
      <c r="D1" s="174" t="s">
        <v>30</v>
      </c>
      <c r="E1" s="202"/>
      <c r="F1" s="202"/>
      <c r="G1" s="202"/>
      <c r="H1" s="204" t="s">
        <v>0</v>
      </c>
      <c r="I1" s="205"/>
      <c r="J1" s="205"/>
      <c r="K1" s="206"/>
      <c r="L1" s="120"/>
      <c r="M1" s="204" t="s">
        <v>8</v>
      </c>
      <c r="N1" s="201"/>
      <c r="O1" s="121" t="s">
        <v>9</v>
      </c>
      <c r="P1" s="122"/>
      <c r="Q1" s="204" t="s">
        <v>20</v>
      </c>
      <c r="R1" s="205"/>
      <c r="S1" s="188"/>
    </row>
    <row r="2" spans="2:19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26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</row>
    <row r="3" spans="2:19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</row>
    <row r="4" spans="2:19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</row>
    <row r="5" spans="2:19" s="2" customFormat="1" ht="11.25" customHeight="1" x14ac:dyDescent="0.2">
      <c r="B5" s="81">
        <f>april!B34+1</f>
        <v>45413</v>
      </c>
      <c r="C5" s="112">
        <f>april!C34+1</f>
        <v>45413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IF(WEEKDAY(B5)=1,IF(DAY(B5)&lt;=6,SUM(P5:OFFSET(P5,-(DAY(B5)-1),0))+april!$T$34,SUM(P5:OFFSET(P5,-6,0))),"")</f>
        <v/>
      </c>
      <c r="R5" s="50"/>
      <c r="S5" s="22"/>
    </row>
    <row r="6" spans="2:19" s="2" customFormat="1" ht="11.25" customHeight="1" x14ac:dyDescent="0.2">
      <c r="B6" s="81">
        <f>B5+1</f>
        <v>45414</v>
      </c>
      <c r="C6" s="113">
        <f>C5+1</f>
        <v>45414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IF(WEEKDAY(B6)=1,IF(DAY(B6)&lt;=6,SUM(P6:OFFSET(P6,-(DAY(B6)-1),0))+april!$T$34,SUM(P6:OFFSET(P6,-6,0))),"")</f>
        <v/>
      </c>
      <c r="R6" s="51"/>
      <c r="S6" s="23"/>
    </row>
    <row r="7" spans="2:19" s="2" customFormat="1" ht="11.25" customHeight="1" x14ac:dyDescent="0.2">
      <c r="B7" s="81">
        <f t="shared" ref="B7:B35" si="5">B6+1</f>
        <v>45415</v>
      </c>
      <c r="C7" s="113">
        <f t="shared" ref="C7:C35" si="6">C6+1</f>
        <v>45415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IF(WEEKDAY(B7)=1,IF(DAY(B7)&lt;=6,SUM(P7:OFFSET(P7,-(DAY(B7)-1),0))+april!$T$34,SUM(P7:OFFSET(P7,-6,0))),"")</f>
        <v/>
      </c>
      <c r="R7" s="51"/>
      <c r="S7" s="24"/>
    </row>
    <row r="8" spans="2:19" s="2" customFormat="1" ht="11.25" customHeight="1" x14ac:dyDescent="0.2">
      <c r="B8" s="81">
        <f t="shared" si="5"/>
        <v>45416</v>
      </c>
      <c r="C8" s="113">
        <f t="shared" si="6"/>
        <v>45416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IF(WEEKDAY(B8)=1,IF(DAY(B8)&lt;=6,SUM(P8:OFFSET(P8,-(DAY(B8)-1),0))+april!$T$34,SUM(P8:OFFSET(P8,-6,0))),"")</f>
        <v/>
      </c>
      <c r="R8" s="51"/>
      <c r="S8" s="23"/>
    </row>
    <row r="9" spans="2:19" s="2" customFormat="1" ht="11.25" customHeight="1" x14ac:dyDescent="0.2">
      <c r="B9" s="81">
        <f t="shared" si="5"/>
        <v>45417</v>
      </c>
      <c r="C9" s="113">
        <f t="shared" si="6"/>
        <v>45417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>
        <f ca="1">IF(WEEKDAY(B9)=1,IF(DAY(B9)&lt;=6,SUM(P9:OFFSET(P9,-(DAY(B9)-1),0))+april!$T$34,SUM(P9:OFFSET(P9,-6,0))),"")</f>
        <v>0</v>
      </c>
      <c r="R9" s="51"/>
      <c r="S9" s="23"/>
    </row>
    <row r="10" spans="2:19" s="2" customFormat="1" ht="11.25" customHeight="1" x14ac:dyDescent="0.2">
      <c r="B10" s="81">
        <f t="shared" si="5"/>
        <v>45418</v>
      </c>
      <c r="C10" s="113">
        <f t="shared" si="6"/>
        <v>45418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IF(WEEKDAY(B10)=1,IF(DAY(B10)&lt;=6,SUM(P10:OFFSET(P10,-(DAY(B10)-1),0))+april!$T$34,SUM(P10:OFFSET(P10,-6,0))),"")</f>
        <v/>
      </c>
      <c r="R10" s="51"/>
      <c r="S10" s="23"/>
    </row>
    <row r="11" spans="2:19" s="2" customFormat="1" ht="11.25" customHeight="1" x14ac:dyDescent="0.2">
      <c r="B11" s="81">
        <f t="shared" si="5"/>
        <v>45419</v>
      </c>
      <c r="C11" s="113">
        <f t="shared" si="6"/>
        <v>45419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IF(WEEKDAY(B11)=1,IF(DAY(B11)&lt;=6,SUM(P11:OFFSET(P11,-(DAY(B11)-1),0))+april!$T$34,SUM(P11:OFFSET(P11,-6,0))),"")</f>
        <v/>
      </c>
      <c r="R11" s="51"/>
      <c r="S11" s="23"/>
    </row>
    <row r="12" spans="2:19" s="2" customFormat="1" ht="11.25" customHeight="1" x14ac:dyDescent="0.2">
      <c r="B12" s="81">
        <f t="shared" si="5"/>
        <v>45420</v>
      </c>
      <c r="C12" s="113">
        <f t="shared" si="6"/>
        <v>45420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IF(WEEKDAY(B12)=1,IF(DAY(B12)&lt;=6,SUM(P12:OFFSET(P12,-(DAY(B12)-1),0))+april!$T$34,SUM(P12:OFFSET(P12,-6,0))),"")</f>
        <v/>
      </c>
      <c r="R12" s="51"/>
      <c r="S12" s="23"/>
    </row>
    <row r="13" spans="2:19" s="2" customFormat="1" ht="11.25" customHeight="1" x14ac:dyDescent="0.2">
      <c r="B13" s="81">
        <f t="shared" si="5"/>
        <v>45421</v>
      </c>
      <c r="C13" s="113">
        <f t="shared" si="6"/>
        <v>45421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IF(WEEKDAY(B13)=1,IF(DAY(B13)&lt;=6,SUM(P13:OFFSET(P13,-(DAY(B13)-1),0))+april!$T$34,SUM(P13:OFFSET(P13,-6,0))),"")</f>
        <v/>
      </c>
      <c r="R13" s="51"/>
      <c r="S13" s="23"/>
    </row>
    <row r="14" spans="2:19" s="2" customFormat="1" ht="11.25" customHeight="1" x14ac:dyDescent="0.2">
      <c r="B14" s="81">
        <f t="shared" si="5"/>
        <v>45422</v>
      </c>
      <c r="C14" s="113">
        <f t="shared" si="6"/>
        <v>45422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IF(WEEKDAY(B14)=1,IF(DAY(B14)&lt;=6,SUM(P14:OFFSET(P14,-(DAY(B14)-1),0))+april!$T$34,SUM(P14:OFFSET(P14,-6,0))),"")</f>
        <v/>
      </c>
      <c r="R14" s="51"/>
      <c r="S14" s="23"/>
    </row>
    <row r="15" spans="2:19" s="2" customFormat="1" ht="11.25" customHeight="1" x14ac:dyDescent="0.2">
      <c r="B15" s="81">
        <f t="shared" si="5"/>
        <v>45423</v>
      </c>
      <c r="C15" s="113">
        <f t="shared" si="6"/>
        <v>45423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IF(WEEKDAY(B15)=1,IF(DAY(B15)&lt;=6,SUM(P15:OFFSET(P15,-(DAY(B15)-1),0))+april!$T$34,SUM(P15:OFFSET(P15,-6,0))),"")</f>
        <v/>
      </c>
      <c r="R15" s="51"/>
      <c r="S15" s="23"/>
    </row>
    <row r="16" spans="2:19" s="2" customFormat="1" ht="11.25" customHeight="1" x14ac:dyDescent="0.2">
      <c r="B16" s="81">
        <f t="shared" si="5"/>
        <v>45424</v>
      </c>
      <c r="C16" s="113">
        <f t="shared" si="6"/>
        <v>45424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>
        <f ca="1">IF(WEEKDAY(B16)=1,IF(DAY(B16)&lt;=6,SUM(P16:OFFSET(P16,-(DAY(B16)-1),0))+april!$T$34,SUM(P16:OFFSET(P16,-6,0))),"")</f>
        <v>0</v>
      </c>
      <c r="R16" s="51"/>
      <c r="S16" s="23"/>
    </row>
    <row r="17" spans="2:19" s="2" customFormat="1" ht="11.25" customHeight="1" x14ac:dyDescent="0.2">
      <c r="B17" s="81">
        <f t="shared" si="5"/>
        <v>45425</v>
      </c>
      <c r="C17" s="113">
        <f t="shared" si="6"/>
        <v>45425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IF(WEEKDAY(B17)=1,IF(DAY(B17)&lt;=6,SUM(P17:OFFSET(P17,-(DAY(B17)-1),0))+april!$T$34,SUM(P17:OFFSET(P17,-6,0))),"")</f>
        <v/>
      </c>
      <c r="R17" s="51"/>
      <c r="S17" s="23"/>
    </row>
    <row r="18" spans="2:19" s="2" customFormat="1" ht="11.25" customHeight="1" x14ac:dyDescent="0.2">
      <c r="B18" s="81">
        <f t="shared" si="5"/>
        <v>45426</v>
      </c>
      <c r="C18" s="113">
        <f t="shared" si="6"/>
        <v>45426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IF(WEEKDAY(B18)=1,IF(DAY(B18)&lt;=6,SUM(P18:OFFSET(P18,-(DAY(B18)-1),0))+april!$T$34,SUM(P18:OFFSET(P18,-6,0))),"")</f>
        <v/>
      </c>
      <c r="R18" s="51"/>
      <c r="S18" s="23"/>
    </row>
    <row r="19" spans="2:19" s="2" customFormat="1" ht="11.25" customHeight="1" x14ac:dyDescent="0.2">
      <c r="B19" s="81">
        <f t="shared" si="5"/>
        <v>45427</v>
      </c>
      <c r="C19" s="113">
        <f t="shared" si="6"/>
        <v>45427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IF(WEEKDAY(B19)=1,IF(DAY(B19)&lt;=6,SUM(P19:OFFSET(P19,-(DAY(B19)-1),0))+april!$T$34,SUM(P19:OFFSET(P19,-6,0))),"")</f>
        <v/>
      </c>
      <c r="R19" s="51"/>
      <c r="S19" s="23"/>
    </row>
    <row r="20" spans="2:19" s="2" customFormat="1" ht="11.25" customHeight="1" x14ac:dyDescent="0.2">
      <c r="B20" s="81">
        <f t="shared" si="5"/>
        <v>45428</v>
      </c>
      <c r="C20" s="113">
        <f t="shared" si="6"/>
        <v>45428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IF(WEEKDAY(B20)=1,IF(DAY(B20)&lt;=6,SUM(P20:OFFSET(P20,-(DAY(B20)-1),0))+april!$T$34,SUM(P20:OFFSET(P20,-6,0))),"")</f>
        <v/>
      </c>
      <c r="R20" s="51"/>
      <c r="S20" s="23"/>
    </row>
    <row r="21" spans="2:19" s="2" customFormat="1" ht="11.25" customHeight="1" x14ac:dyDescent="0.2">
      <c r="B21" s="81">
        <f t="shared" si="5"/>
        <v>45429</v>
      </c>
      <c r="C21" s="113">
        <f t="shared" si="6"/>
        <v>45429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IF(WEEKDAY(B21)=1,IF(DAY(B21)&lt;=6,SUM(P21:OFFSET(P21,-(DAY(B21)-1),0))+april!$T$34,SUM(P21:OFFSET(P21,-6,0))),"")</f>
        <v/>
      </c>
      <c r="R21" s="51"/>
      <c r="S21" s="23"/>
    </row>
    <row r="22" spans="2:19" s="2" customFormat="1" ht="11.25" customHeight="1" x14ac:dyDescent="0.2">
      <c r="B22" s="81">
        <f t="shared" si="5"/>
        <v>45430</v>
      </c>
      <c r="C22" s="113">
        <f t="shared" si="6"/>
        <v>45430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</row>
    <row r="23" spans="2:19" s="2" customFormat="1" ht="11.25" customHeight="1" x14ac:dyDescent="0.2">
      <c r="B23" s="81">
        <f t="shared" si="5"/>
        <v>45431</v>
      </c>
      <c r="C23" s="113">
        <f t="shared" si="6"/>
        <v>45431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>
        <f ca="1">IF(WEEKDAY(B23)=1,IF(DAY(B23)&lt;=6,SUM(P23:OFFSET(P23,-(DAY(B23)-1),0)),SUM(P23:OFFSET(P23,-6,0))),"")</f>
        <v>0</v>
      </c>
      <c r="R23" s="51"/>
      <c r="S23" s="23"/>
    </row>
    <row r="24" spans="2:19" s="2" customFormat="1" ht="11.25" customHeight="1" x14ac:dyDescent="0.2">
      <c r="B24" s="81">
        <f t="shared" si="5"/>
        <v>45432</v>
      </c>
      <c r="C24" s="113">
        <f t="shared" si="6"/>
        <v>45432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</row>
    <row r="25" spans="2:19" s="2" customFormat="1" ht="11.25" customHeight="1" x14ac:dyDescent="0.2">
      <c r="B25" s="81">
        <f t="shared" si="5"/>
        <v>45433</v>
      </c>
      <c r="C25" s="113">
        <f t="shared" si="6"/>
        <v>45433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</row>
    <row r="26" spans="2:19" s="2" customFormat="1" ht="11.25" customHeight="1" x14ac:dyDescent="0.2">
      <c r="B26" s="81">
        <f t="shared" si="5"/>
        <v>45434</v>
      </c>
      <c r="C26" s="113">
        <f t="shared" si="6"/>
        <v>45434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</row>
    <row r="27" spans="2:19" s="2" customFormat="1" ht="11.25" customHeight="1" x14ac:dyDescent="0.2">
      <c r="B27" s="81">
        <f t="shared" si="5"/>
        <v>45435</v>
      </c>
      <c r="C27" s="113">
        <f t="shared" si="6"/>
        <v>45435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</row>
    <row r="28" spans="2:19" s="2" customFormat="1" ht="11.25" customHeight="1" x14ac:dyDescent="0.2">
      <c r="B28" s="81">
        <f t="shared" si="5"/>
        <v>45436</v>
      </c>
      <c r="C28" s="113">
        <f t="shared" si="6"/>
        <v>45436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</row>
    <row r="29" spans="2:19" s="2" customFormat="1" ht="11.25" customHeight="1" x14ac:dyDescent="0.2">
      <c r="B29" s="81">
        <f t="shared" si="5"/>
        <v>45437</v>
      </c>
      <c r="C29" s="113">
        <f t="shared" si="6"/>
        <v>45437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</row>
    <row r="30" spans="2:19" s="2" customFormat="1" ht="11.25" customHeight="1" x14ac:dyDescent="0.2">
      <c r="B30" s="81">
        <f t="shared" si="5"/>
        <v>45438</v>
      </c>
      <c r="C30" s="113">
        <f t="shared" si="6"/>
        <v>45438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>
        <f ca="1">IF(WEEKDAY(B30)=1,IF(DAY(B30)&lt;=6,SUM(P30:OFFSET(P30,-(DAY(B30)-1),0)),SUM(P30:OFFSET(P30,-6,0))),"")</f>
        <v>0</v>
      </c>
      <c r="R30" s="51"/>
      <c r="S30" s="23"/>
    </row>
    <row r="31" spans="2:19" s="2" customFormat="1" ht="11.25" customHeight="1" x14ac:dyDescent="0.2">
      <c r="B31" s="81">
        <f t="shared" si="5"/>
        <v>45439</v>
      </c>
      <c r="C31" s="113">
        <f t="shared" si="6"/>
        <v>45439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</row>
    <row r="32" spans="2:19" s="2" customFormat="1" ht="11.25" customHeight="1" x14ac:dyDescent="0.2">
      <c r="B32" s="81">
        <f t="shared" si="5"/>
        <v>45440</v>
      </c>
      <c r="C32" s="113">
        <f t="shared" si="6"/>
        <v>45440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</row>
    <row r="33" spans="2:19" s="2" customFormat="1" ht="11.25" customHeight="1" x14ac:dyDescent="0.2">
      <c r="B33" s="81">
        <f t="shared" si="5"/>
        <v>45441</v>
      </c>
      <c r="C33" s="113">
        <f t="shared" si="6"/>
        <v>45441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</row>
    <row r="34" spans="2:19" s="2" customFormat="1" ht="11.25" customHeight="1" x14ac:dyDescent="0.2">
      <c r="B34" s="81">
        <f t="shared" si="5"/>
        <v>45442</v>
      </c>
      <c r="C34" s="113">
        <f t="shared" si="6"/>
        <v>45442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</row>
    <row r="35" spans="2:19" s="2" customFormat="1" ht="11.25" customHeight="1" thickBot="1" x14ac:dyDescent="0.25">
      <c r="B35" s="82">
        <f t="shared" si="5"/>
        <v>45443</v>
      </c>
      <c r="C35" s="119">
        <f t="shared" si="6"/>
        <v>45443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53"/>
      <c r="S35" s="32"/>
    </row>
    <row r="36" spans="2:19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</row>
    <row r="37" spans="2:19" ht="14.25" customHeight="1" x14ac:dyDescent="0.3">
      <c r="B37" s="62"/>
      <c r="C37" s="90" t="s">
        <v>4</v>
      </c>
      <c r="D37" s="91" t="s">
        <v>5</v>
      </c>
      <c r="E37" s="91"/>
      <c r="F37" s="91"/>
      <c r="G37" s="133"/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</row>
    <row r="38" spans="2:19" ht="14.25" customHeight="1" x14ac:dyDescent="0.25">
      <c r="B38" s="62"/>
      <c r="C38" s="90" t="s">
        <v>4</v>
      </c>
      <c r="D38" s="91" t="s">
        <v>6</v>
      </c>
      <c r="E38" s="91"/>
      <c r="F38" s="91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</row>
    <row r="39" spans="2:19" ht="14.25" customHeight="1" x14ac:dyDescent="0.25">
      <c r="B39" s="62"/>
      <c r="C39" s="90" t="s">
        <v>4</v>
      </c>
      <c r="D39" s="91"/>
      <c r="E39" s="91"/>
      <c r="F39" s="91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</row>
    <row r="40" spans="2:19" ht="14.25" customHeight="1" x14ac:dyDescent="0.25">
      <c r="B40" s="62"/>
      <c r="C40" s="90" t="s">
        <v>4</v>
      </c>
      <c r="D40" s="207" t="s">
        <v>7</v>
      </c>
      <c r="E40" s="207"/>
      <c r="F40" s="207"/>
      <c r="G40" s="104">
        <f>G37-G38</f>
        <v>0</v>
      </c>
      <c r="H40" s="63"/>
      <c r="I40" s="63"/>
      <c r="J40" s="63"/>
      <c r="K40" s="63"/>
      <c r="L40" s="91"/>
      <c r="M40" s="180" t="s">
        <v>36</v>
      </c>
      <c r="N40" s="200"/>
      <c r="O40" s="63"/>
      <c r="P40" s="6">
        <f>P37-P38</f>
        <v>0</v>
      </c>
      <c r="Q40" s="94"/>
      <c r="R40" s="87" t="s">
        <v>19</v>
      </c>
      <c r="S40" s="116"/>
    </row>
    <row r="41" spans="2:19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indexed="51"/>
  </sheetPr>
  <dimension ref="A1:Z45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98"/>
      <c r="C1" s="58"/>
      <c r="D1" s="174" t="s">
        <v>30</v>
      </c>
      <c r="E1" s="202"/>
      <c r="F1" s="202"/>
      <c r="G1" s="202"/>
      <c r="H1" s="204" t="s">
        <v>0</v>
      </c>
      <c r="I1" s="205"/>
      <c r="J1" s="205"/>
      <c r="K1" s="206"/>
      <c r="L1" s="120"/>
      <c r="M1" s="204" t="s">
        <v>8</v>
      </c>
      <c r="N1" s="201"/>
      <c r="O1" s="121" t="s">
        <v>9</v>
      </c>
      <c r="P1" s="122"/>
      <c r="Q1" s="204" t="s">
        <v>20</v>
      </c>
      <c r="R1" s="205"/>
      <c r="S1" s="188"/>
      <c r="T1" s="63"/>
    </row>
    <row r="2" spans="1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52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1:20" ht="18.75" customHeight="1" thickTop="1" thickBot="1" x14ac:dyDescent="0.3">
      <c r="B3" s="65"/>
      <c r="C3" s="66"/>
      <c r="D3" s="208" t="s">
        <v>1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  <c r="P3" s="67"/>
      <c r="Q3" s="68"/>
      <c r="R3" s="69"/>
      <c r="S3" s="66"/>
      <c r="T3" s="63"/>
    </row>
    <row r="4" spans="1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1:20" ht="11.25" customHeight="1" x14ac:dyDescent="0.25">
      <c r="A5" s="2"/>
      <c r="B5" s="81">
        <f>mei!B35+1</f>
        <v>45444</v>
      </c>
      <c r="C5" s="101">
        <f>mei!C35+1</f>
        <v>45444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1" t="str">
        <f ca="1">IF(WEEKDAY(B5)=1,IF(DAY(B5)&lt;=6,SUM(P5:OFFSET(P5,-(DAY(B5)-1),0))+mei!#REF!,SUM(P5:OFFSET(P5,-6,0))),"")</f>
        <v/>
      </c>
      <c r="R5" s="45"/>
      <c r="S5" s="19"/>
      <c r="T5" s="63"/>
    </row>
    <row r="6" spans="1:20" s="2" customFormat="1" ht="11.25" customHeight="1" x14ac:dyDescent="0.2">
      <c r="B6" s="78">
        <f>B5+1</f>
        <v>45445</v>
      </c>
      <c r="C6" s="79">
        <f>C5+1</f>
        <v>45445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1" t="e">
        <f ca="1">IF(WEEKDAY(B6)=1,IF(DAY(B6)&lt;=6,SUM(P6:OFFSET(P6,-(DAY(B6)-1),0))+mei!#REF!,SUM(P6:OFFSET(P6,-6,0))),"")</f>
        <v>#REF!</v>
      </c>
      <c r="R6" s="48"/>
      <c r="S6" s="20"/>
      <c r="T6" s="87"/>
    </row>
    <row r="7" spans="1:20" s="2" customFormat="1" ht="11.25" customHeight="1" x14ac:dyDescent="0.2">
      <c r="B7" s="78">
        <f t="shared" ref="B7:B34" si="5">B6+1</f>
        <v>45446</v>
      </c>
      <c r="C7" s="79">
        <f t="shared" ref="C7:C34" si="6">C6+1</f>
        <v>45446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1" t="str">
        <f ca="1">IF(WEEKDAY(B7)=1,IF(DAY(B7)&lt;=6,SUM(P7:OFFSET(P7,-(DAY(B7)-1),0))+mei!#REF!,SUM(P7:OFFSET(P7,-6,0))),"")</f>
        <v/>
      </c>
      <c r="R7" s="48"/>
      <c r="S7" s="21"/>
      <c r="T7" s="87"/>
    </row>
    <row r="8" spans="1:20" s="2" customFormat="1" ht="11.25" customHeight="1" x14ac:dyDescent="0.2">
      <c r="B8" s="78">
        <f t="shared" si="5"/>
        <v>45447</v>
      </c>
      <c r="C8" s="79">
        <f t="shared" si="6"/>
        <v>45447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1" t="str">
        <f ca="1">IF(WEEKDAY(B8)=1,IF(DAY(B8)&lt;=6,SUM(P8:OFFSET(P8,-(DAY(B8)-1),0))+mei!#REF!,SUM(P8:OFFSET(P8,-6,0))),"")</f>
        <v/>
      </c>
      <c r="R8" s="48"/>
      <c r="S8" s="20"/>
      <c r="T8" s="87"/>
    </row>
    <row r="9" spans="1:20" s="2" customFormat="1" ht="11.25" customHeight="1" x14ac:dyDescent="0.2">
      <c r="B9" s="78">
        <f t="shared" si="5"/>
        <v>45448</v>
      </c>
      <c r="C9" s="79">
        <f t="shared" si="6"/>
        <v>45448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1" t="str">
        <f ca="1">IF(WEEKDAY(B9)=1,IF(DAY(B9)&lt;=6,SUM(P9:OFFSET(P9,-(DAY(B9)-1),0))+mei!#REF!,SUM(P9:OFFSET(P9,-6,0))),"")</f>
        <v/>
      </c>
      <c r="R9" s="48"/>
      <c r="S9" s="20"/>
      <c r="T9" s="87"/>
    </row>
    <row r="10" spans="1:20" s="2" customFormat="1" ht="11.25" customHeight="1" x14ac:dyDescent="0.2">
      <c r="B10" s="78">
        <f t="shared" si="5"/>
        <v>45449</v>
      </c>
      <c r="C10" s="79">
        <f t="shared" si="6"/>
        <v>45449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1" t="str">
        <f ca="1">IF(WEEKDAY(B10)=1,IF(DAY(B10)&lt;=6,SUM(P10:OFFSET(P10,-(DAY(B10)-1),0))+mei!#REF!,SUM(P10:OFFSET(P10,-6,0))),"")</f>
        <v/>
      </c>
      <c r="R10" s="48"/>
      <c r="S10" s="20"/>
      <c r="T10" s="87"/>
    </row>
    <row r="11" spans="1:20" s="2" customFormat="1" ht="11.25" customHeight="1" x14ac:dyDescent="0.2">
      <c r="B11" s="78">
        <f t="shared" si="5"/>
        <v>45450</v>
      </c>
      <c r="C11" s="79">
        <f t="shared" si="6"/>
        <v>45450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1" t="str">
        <f ca="1">IF(WEEKDAY(B11)=1,IF(DAY(B11)&lt;=6,SUM(P11:OFFSET(P11,-(DAY(B11)-1),0))+mei!#REF!,SUM(P11:OFFSET(P11,-6,0))),"")</f>
        <v/>
      </c>
      <c r="R11" s="48"/>
      <c r="S11" s="20"/>
      <c r="T11" s="87"/>
    </row>
    <row r="12" spans="1:20" s="2" customFormat="1" ht="11.25" customHeight="1" x14ac:dyDescent="0.2">
      <c r="B12" s="78">
        <f t="shared" si="5"/>
        <v>45451</v>
      </c>
      <c r="C12" s="79">
        <f t="shared" si="6"/>
        <v>45451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1" t="str">
        <f ca="1">IF(WEEKDAY(B12)=1,IF(DAY(B12)&lt;=6,SUM(P12:OFFSET(P12,-(DAY(B12)-1),0))+mei!#REF!,SUM(P12:OFFSET(P12,-6,0))),"")</f>
        <v/>
      </c>
      <c r="R12" s="48"/>
      <c r="S12" s="20"/>
      <c r="T12" s="87"/>
    </row>
    <row r="13" spans="1:20" s="2" customFormat="1" ht="11.25" customHeight="1" x14ac:dyDescent="0.2">
      <c r="B13" s="78">
        <f t="shared" si="5"/>
        <v>45452</v>
      </c>
      <c r="C13" s="79">
        <f t="shared" si="6"/>
        <v>45452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1">
        <f ca="1">IF(WEEKDAY(B13)=1,IF(DAY(B13)&lt;=6,SUM(P13:OFFSET(P13,-(DAY(B13)-1),0))+mei!#REF!,SUM(P13:OFFSET(P13,-6,0))),"")</f>
        <v>0</v>
      </c>
      <c r="R13" s="48"/>
      <c r="S13" s="20"/>
      <c r="T13" s="87"/>
    </row>
    <row r="14" spans="1:20" s="2" customFormat="1" ht="11.25" customHeight="1" x14ac:dyDescent="0.2">
      <c r="B14" s="78">
        <f t="shared" si="5"/>
        <v>45453</v>
      </c>
      <c r="C14" s="79">
        <f t="shared" si="6"/>
        <v>45453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1" t="str">
        <f ca="1">IF(WEEKDAY(B14)=1,IF(DAY(B14)&lt;=6,SUM(P14:OFFSET(P14,-(DAY(B14)-1),0))+mei!#REF!,SUM(P14:OFFSET(P14,-6,0))),"")</f>
        <v/>
      </c>
      <c r="R14" s="48"/>
      <c r="S14" s="20"/>
      <c r="T14" s="87"/>
    </row>
    <row r="15" spans="1:20" s="2" customFormat="1" ht="11.25" customHeight="1" x14ac:dyDescent="0.2">
      <c r="B15" s="78">
        <f t="shared" si="5"/>
        <v>45454</v>
      </c>
      <c r="C15" s="79">
        <f t="shared" si="6"/>
        <v>45454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1" t="str">
        <f ca="1">IF(WEEKDAY(B15)=1,IF(DAY(B15)&lt;=6,SUM(P15:OFFSET(P15,-(DAY(B15)-1),0))+mei!#REF!,SUM(P15:OFFSET(P15,-6,0))),"")</f>
        <v/>
      </c>
      <c r="R15" s="48"/>
      <c r="S15" s="20"/>
      <c r="T15" s="87"/>
    </row>
    <row r="16" spans="1:20" s="2" customFormat="1" ht="11.25" customHeight="1" x14ac:dyDescent="0.2">
      <c r="B16" s="78">
        <f t="shared" si="5"/>
        <v>45455</v>
      </c>
      <c r="C16" s="79">
        <f t="shared" si="6"/>
        <v>45455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1" t="str">
        <f ca="1">IF(WEEKDAY(B16)=1,IF(DAY(B16)&lt;=6,SUM(P16:OFFSET(P16,-(DAY(B16)-1),0))+mei!#REF!,SUM(P16:OFFSET(P16,-6,0))),"")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45456</v>
      </c>
      <c r="C17" s="79">
        <f t="shared" si="6"/>
        <v>45456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1" t="str">
        <f ca="1">IF(WEEKDAY(B17)=1,IF(DAY(B17)&lt;=6,SUM(P17:OFFSET(P17,-(DAY(B17)-1),0))+mei!#REF!,SUM(P17:OFFSET(P17,-6,0))),"")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45457</v>
      </c>
      <c r="C18" s="79">
        <f t="shared" si="6"/>
        <v>45457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1" t="str">
        <f ca="1">IF(WEEKDAY(B18)=1,IF(DAY(B18)&lt;=6,SUM(P18:OFFSET(P18,-(DAY(B18)-1),0))+mei!#REF!,SUM(P18:OFFSET(P18,-6,0))),"")</f>
        <v/>
      </c>
      <c r="R18" s="48"/>
      <c r="S18" s="20"/>
      <c r="T18" s="87"/>
    </row>
    <row r="19" spans="2:20" s="2" customFormat="1" ht="11.25" customHeight="1" x14ac:dyDescent="0.2">
      <c r="B19" s="78">
        <f t="shared" si="5"/>
        <v>45458</v>
      </c>
      <c r="C19" s="79">
        <f t="shared" si="6"/>
        <v>45458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1" t="str">
        <f ca="1">IF(WEEKDAY(B19)=1,IF(DAY(B19)&lt;=6,SUM(P19:OFFSET(P19,-(DAY(B19)-1),0)),SUM(P19:OFFSET(P19,-6,0))),"")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45459</v>
      </c>
      <c r="C20" s="79">
        <f t="shared" si="6"/>
        <v>45459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1">
        <f ca="1">IF(WEEKDAY(B20)=1,IF(DAY(B20)&lt;=6,SUM(P20:OFFSET(P20,-(DAY(B20)-1),0)),SUM(P20:OFFSET(P20,-6,0))),"")</f>
        <v>0</v>
      </c>
      <c r="R20" s="48"/>
      <c r="S20" s="20"/>
      <c r="T20" s="87"/>
    </row>
    <row r="21" spans="2:20" s="2" customFormat="1" ht="11.25" customHeight="1" x14ac:dyDescent="0.2">
      <c r="B21" s="78">
        <f t="shared" si="5"/>
        <v>45460</v>
      </c>
      <c r="C21" s="79">
        <f t="shared" si="6"/>
        <v>45460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1" t="str">
        <f ca="1">IF(WEEKDAY(B21)=1,IF(DAY(B21)&lt;=6,SUM(P21:OFFSET(P21,-(DAY(B21)-1),0)),SUM(P21:OFFSET(P21,-6,0))),"")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45461</v>
      </c>
      <c r="C22" s="79">
        <f t="shared" si="6"/>
        <v>45461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1" t="str">
        <f ca="1">IF(WEEKDAY(B22)=1,IF(DAY(B22)&lt;=6,SUM(P22:OFFSET(P22,-(DAY(B22)-1),0)),SUM(P22:OFFSET(P22,-6,0))),"")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45462</v>
      </c>
      <c r="C23" s="79">
        <f t="shared" si="6"/>
        <v>45462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1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45463</v>
      </c>
      <c r="C24" s="79">
        <f t="shared" si="6"/>
        <v>45463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1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45464</v>
      </c>
      <c r="C25" s="79">
        <f t="shared" si="6"/>
        <v>45464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1" t="str">
        <f ca="1">IF(WEEKDAY(B25)=1,IF(DAY(B25)&lt;=6,SUM(P25:OFFSET(P25,-(DAY(B25)-1),0)),SUM(P25:OFFSET(P25,-6,0))),"")</f>
        <v/>
      </c>
      <c r="R25" s="48"/>
      <c r="S25" s="20"/>
      <c r="T25" s="87"/>
    </row>
    <row r="26" spans="2:20" s="2" customFormat="1" ht="11.25" customHeight="1" x14ac:dyDescent="0.2">
      <c r="B26" s="78">
        <f t="shared" si="5"/>
        <v>45465</v>
      </c>
      <c r="C26" s="79">
        <f t="shared" si="6"/>
        <v>45465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1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45466</v>
      </c>
      <c r="C27" s="79">
        <f t="shared" si="6"/>
        <v>45466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1">
        <f ca="1">IF(WEEKDAY(B27)=1,IF(DAY(B27)&lt;=6,SUM(P27:OFFSET(P27,-(DAY(B27)-1),0)),SUM(P27:OFFSET(P27,-6,0))),"")</f>
        <v>0</v>
      </c>
      <c r="R27" s="48"/>
      <c r="S27" s="20"/>
      <c r="T27" s="87"/>
    </row>
    <row r="28" spans="2:20" s="2" customFormat="1" ht="11.25" customHeight="1" x14ac:dyDescent="0.2">
      <c r="B28" s="78">
        <f t="shared" si="5"/>
        <v>45467</v>
      </c>
      <c r="C28" s="79">
        <f t="shared" si="6"/>
        <v>45467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1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45468</v>
      </c>
      <c r="C29" s="79">
        <f t="shared" si="6"/>
        <v>45468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1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45469</v>
      </c>
      <c r="C30" s="79">
        <f t="shared" si="6"/>
        <v>45469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1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45470</v>
      </c>
      <c r="C31" s="79">
        <f t="shared" si="6"/>
        <v>45470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1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45471</v>
      </c>
      <c r="C32" s="79">
        <f t="shared" si="6"/>
        <v>45471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1" t="str">
        <f ca="1">IF(WEEKDAY(B32)=1,IF(DAY(B32)&lt;=6,SUM(P32:OFFSET(P32,-(DAY(B32)-1),0)),SUM(P32:OFFSET(P32,-6,0))),"")</f>
        <v/>
      </c>
      <c r="R32" s="48"/>
      <c r="S32" s="20"/>
      <c r="T32" s="87"/>
    </row>
    <row r="33" spans="1:20" s="2" customFormat="1" ht="11.25" customHeight="1" x14ac:dyDescent="0.2">
      <c r="B33" s="78">
        <f t="shared" si="5"/>
        <v>45472</v>
      </c>
      <c r="C33" s="79">
        <f t="shared" si="6"/>
        <v>45472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1" t="str">
        <f ca="1">IF(WEEKDAY(B33)=1,IF(DAY(B33)&lt;=6,SUM(P33:OFFSET(P33,-(DAY(B33)-1),0)),SUM(P33:OFFSET(P33,-6,0))),"")</f>
        <v/>
      </c>
      <c r="R33" s="48"/>
      <c r="S33" s="20"/>
      <c r="T33" s="87"/>
    </row>
    <row r="34" spans="1:20" s="2" customFormat="1" ht="11.25" customHeight="1" x14ac:dyDescent="0.2">
      <c r="B34" s="78">
        <f t="shared" si="5"/>
        <v>45473</v>
      </c>
      <c r="C34" s="79">
        <f t="shared" si="6"/>
        <v>45473</v>
      </c>
      <c r="D34" s="41"/>
      <c r="E34" s="42"/>
      <c r="F34" s="147">
        <f t="shared" si="0"/>
        <v>0</v>
      </c>
      <c r="G34" s="41"/>
      <c r="H34" s="42"/>
      <c r="I34" s="147">
        <f t="shared" si="1"/>
        <v>0</v>
      </c>
      <c r="J34" s="41"/>
      <c r="K34" s="42"/>
      <c r="L34" s="147">
        <f t="shared" si="2"/>
        <v>0</v>
      </c>
      <c r="M34" s="41"/>
      <c r="N34" s="42"/>
      <c r="O34" s="147">
        <f t="shared" si="3"/>
        <v>0</v>
      </c>
      <c r="P34" s="148">
        <f t="shared" si="4"/>
        <v>0</v>
      </c>
      <c r="Q34" s="151">
        <f ca="1">IF(WEEKDAY(B34)=1,IF(DAY(B34)&lt;=6,SUM(P34:OFFSET(P34,-(DAY(B34)-1),0)),SUM(P34:OFFSET(P34,-6,0))),"")</f>
        <v>0</v>
      </c>
      <c r="R34" s="54"/>
      <c r="S34" s="25"/>
      <c r="T34" s="87">
        <f ca="1">IF(WEEKDAY(B34)=1,0,SUM(P34:OFFSET(P34,-(WEEKDAY(B34)-2),0)))</f>
        <v>0</v>
      </c>
    </row>
    <row r="35" spans="1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2" t="str">
        <f ca="1">IF(WEEKDAY(B35)=1,IF(DAY(B35)&lt;=6,SUM(P35:OFFSET(P35,-(DAY(B35)-1),0)),SUM(P35:OFFSET(P35,-6,0))),"")</f>
        <v/>
      </c>
      <c r="R35" s="31"/>
      <c r="S35" s="30"/>
      <c r="T35" s="87"/>
    </row>
    <row r="36" spans="1:20" s="2" customFormat="1" ht="14.25" customHeight="1" thickTop="1" x14ac:dyDescent="0.25">
      <c r="A36"/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87"/>
    </row>
    <row r="37" spans="1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mei!G40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SUM(P5:P34)</f>
        <v>0</v>
      </c>
      <c r="Q37" s="93"/>
      <c r="R37" s="87" t="s">
        <v>16</v>
      </c>
      <c r="S37" s="89"/>
      <c r="T37" s="63"/>
    </row>
    <row r="38" spans="1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5"/>
      <c r="Q38" s="94"/>
      <c r="R38" s="87" t="s">
        <v>17</v>
      </c>
      <c r="S38" s="89"/>
      <c r="T38" s="63"/>
    </row>
    <row r="39" spans="1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1:20" ht="14.25" customHeight="1" x14ac:dyDescent="0.25">
      <c r="B40" s="62"/>
      <c r="C40" s="90" t="s">
        <v>4</v>
      </c>
      <c r="D40" s="178" t="s">
        <v>7</v>
      </c>
      <c r="E40" s="178"/>
      <c r="F40" s="178"/>
      <c r="G40" s="104">
        <f>G37-G38</f>
        <v>0</v>
      </c>
      <c r="H40" s="63"/>
      <c r="I40" s="63"/>
      <c r="J40" s="63"/>
      <c r="K40" s="63"/>
      <c r="L40" s="91"/>
      <c r="M40" s="180" t="s">
        <v>36</v>
      </c>
      <c r="N40" s="180"/>
      <c r="O40" s="63"/>
      <c r="P40" s="6">
        <f>P37-P38</f>
        <v>0</v>
      </c>
      <c r="Q40" s="94"/>
      <c r="R40" s="87" t="s">
        <v>19</v>
      </c>
      <c r="S40" s="89"/>
      <c r="T40" s="63"/>
    </row>
    <row r="41" spans="1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174"/>
      <c r="F1" s="174"/>
      <c r="G1" s="174"/>
      <c r="H1" s="163" t="s">
        <v>0</v>
      </c>
      <c r="I1" s="164"/>
      <c r="J1" s="164"/>
      <c r="K1" s="181"/>
      <c r="L1" s="59"/>
      <c r="M1" s="163" t="s">
        <v>8</v>
      </c>
      <c r="N1" s="181"/>
      <c r="O1" s="60" t="s">
        <v>9</v>
      </c>
      <c r="P1" s="61"/>
      <c r="Q1" s="163" t="s">
        <v>20</v>
      </c>
      <c r="R1" s="164"/>
      <c r="S1" s="165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69">
        <f>januari!H2</f>
        <v>0</v>
      </c>
      <c r="I2" s="182"/>
      <c r="J2" s="182"/>
      <c r="K2" s="170"/>
      <c r="L2" s="63"/>
      <c r="M2" s="169" t="s">
        <v>25</v>
      </c>
      <c r="N2" s="170"/>
      <c r="O2" s="64">
        <f>januari!O2</f>
        <v>2024</v>
      </c>
      <c r="P2" s="63"/>
      <c r="Q2" s="183">
        <f>januari!Q2</f>
        <v>0</v>
      </c>
      <c r="R2" s="184"/>
      <c r="S2" s="185"/>
      <c r="T2" s="63"/>
    </row>
    <row r="3" spans="2:20" ht="18.75" customHeight="1" thickTop="1" thickBot="1" x14ac:dyDescent="0.3">
      <c r="B3" s="65"/>
      <c r="C3" s="66"/>
      <c r="D3" s="175" t="s">
        <v>1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99" t="s">
        <v>2</v>
      </c>
      <c r="E4" s="100" t="s">
        <v>3</v>
      </c>
      <c r="F4" s="27"/>
      <c r="G4" s="99" t="s">
        <v>2</v>
      </c>
      <c r="H4" s="100" t="s">
        <v>3</v>
      </c>
      <c r="I4" s="27"/>
      <c r="J4" s="99" t="s">
        <v>2</v>
      </c>
      <c r="K4" s="100" t="s">
        <v>3</v>
      </c>
      <c r="L4" s="27"/>
      <c r="M4" s="99" t="s">
        <v>2</v>
      </c>
      <c r="N4" s="100" t="s">
        <v>3</v>
      </c>
      <c r="O4" s="27"/>
      <c r="P4" s="76" t="s">
        <v>10</v>
      </c>
      <c r="Q4" s="75" t="s">
        <v>29</v>
      </c>
      <c r="R4" s="76" t="s">
        <v>11</v>
      </c>
      <c r="S4" s="77" t="s">
        <v>12</v>
      </c>
      <c r="T4" s="63"/>
    </row>
    <row r="5" spans="2:20" s="2" customFormat="1" ht="11.25" customHeight="1" x14ac:dyDescent="0.2">
      <c r="B5" s="81">
        <f>juni!B34+1</f>
        <v>45474</v>
      </c>
      <c r="C5" s="101">
        <f>juni!C34+1</f>
        <v>45474</v>
      </c>
      <c r="D5" s="7"/>
      <c r="E5" s="8"/>
      <c r="F5" s="147">
        <f>IF(E5="",0,(E5-D5))</f>
        <v>0</v>
      </c>
      <c r="G5" s="7"/>
      <c r="H5" s="8"/>
      <c r="I5" s="147">
        <f>IF(H5="",0,(H5-G5))</f>
        <v>0</v>
      </c>
      <c r="J5" s="7"/>
      <c r="K5" s="8"/>
      <c r="L5" s="147">
        <f>IF(K5="",0,(K5-J5))</f>
        <v>0</v>
      </c>
      <c r="M5" s="7"/>
      <c r="N5" s="8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IF(WEEKDAY(B5)=1,IF(DAY(B5)&lt;=6,SUM(P5:OFFSET(P5,-(DAY(B5)-1),0))+juni!$T$34,SUM(P5:OFFSET(P5,-6,0))),"")</f>
        <v/>
      </c>
      <c r="R5" s="45"/>
      <c r="S5" s="19"/>
      <c r="T5" s="87"/>
    </row>
    <row r="6" spans="2:20" s="2" customFormat="1" ht="11.25" customHeight="1" x14ac:dyDescent="0.2">
      <c r="B6" s="78">
        <f>B5+1</f>
        <v>45475</v>
      </c>
      <c r="C6" s="79">
        <f>C5+1</f>
        <v>45475</v>
      </c>
      <c r="D6" s="9"/>
      <c r="E6" s="10"/>
      <c r="F6" s="147">
        <f t="shared" ref="F6:F35" si="0">IF(E6="",0,(E6-D6))</f>
        <v>0</v>
      </c>
      <c r="G6" s="9"/>
      <c r="H6" s="10"/>
      <c r="I6" s="147">
        <f t="shared" ref="I6:I35" si="1">IF(H6="",0,(H6-G6))</f>
        <v>0</v>
      </c>
      <c r="J6" s="9"/>
      <c r="K6" s="10"/>
      <c r="L6" s="147">
        <f t="shared" ref="L6:L35" si="2">IF(K6="",0,(K6-J6))</f>
        <v>0</v>
      </c>
      <c r="M6" s="9"/>
      <c r="N6" s="10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IF(WEEKDAY(B6)=1,IF(DAY(B6)&lt;=6,SUM(P6:OFFSET(P6,-(DAY(B6)-1),0))+juni!$T$34,SUM(P6:OFFSET(P6,-6,0))),"")</f>
        <v/>
      </c>
      <c r="R6" s="48"/>
      <c r="S6" s="20"/>
      <c r="T6" s="87"/>
    </row>
    <row r="7" spans="2:20" s="2" customFormat="1" ht="11.25" customHeight="1" x14ac:dyDescent="0.2">
      <c r="B7" s="78">
        <f t="shared" ref="B7:B35" si="5">B6+1</f>
        <v>45476</v>
      </c>
      <c r="C7" s="79">
        <f t="shared" ref="C7:C35" si="6">C6+1</f>
        <v>45476</v>
      </c>
      <c r="D7" s="9"/>
      <c r="E7" s="10"/>
      <c r="F7" s="147">
        <f t="shared" si="0"/>
        <v>0</v>
      </c>
      <c r="G7" s="9"/>
      <c r="H7" s="10"/>
      <c r="I7" s="147">
        <f t="shared" si="1"/>
        <v>0</v>
      </c>
      <c r="J7" s="9"/>
      <c r="K7" s="10"/>
      <c r="L7" s="147">
        <f t="shared" si="2"/>
        <v>0</v>
      </c>
      <c r="M7" s="9"/>
      <c r="N7" s="10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IF(WEEKDAY(B7)=1,IF(DAY(B7)&lt;=6,SUM(P7:OFFSET(P7,-(DAY(B7)-1),0))+juni!$T$34,SUM(P7:OFFSET(P7,-6,0))),"")</f>
        <v/>
      </c>
      <c r="R7" s="48"/>
      <c r="S7" s="21"/>
      <c r="T7" s="87"/>
    </row>
    <row r="8" spans="2:20" s="2" customFormat="1" ht="11.25" customHeight="1" x14ac:dyDescent="0.2">
      <c r="B8" s="78">
        <f t="shared" si="5"/>
        <v>45477</v>
      </c>
      <c r="C8" s="79">
        <f t="shared" si="6"/>
        <v>45477</v>
      </c>
      <c r="D8" s="9"/>
      <c r="E8" s="10"/>
      <c r="F8" s="147">
        <f t="shared" si="0"/>
        <v>0</v>
      </c>
      <c r="G8" s="9"/>
      <c r="H8" s="10"/>
      <c r="I8" s="147">
        <f t="shared" si="1"/>
        <v>0</v>
      </c>
      <c r="J8" s="9"/>
      <c r="K8" s="10"/>
      <c r="L8" s="147">
        <f t="shared" si="2"/>
        <v>0</v>
      </c>
      <c r="M8" s="9"/>
      <c r="N8" s="10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IF(WEEKDAY(B8)=1,IF(DAY(B8)&lt;=6,SUM(P8:OFFSET(P8,-(DAY(B8)-1),0))+juni!$T$34,SUM(P8:OFFSET(P8,-6,0))),"")</f>
        <v/>
      </c>
      <c r="R8" s="48"/>
      <c r="S8" s="20"/>
      <c r="T8" s="87"/>
    </row>
    <row r="9" spans="2:20" s="2" customFormat="1" ht="11.25" customHeight="1" x14ac:dyDescent="0.2">
      <c r="B9" s="78">
        <f t="shared" si="5"/>
        <v>45478</v>
      </c>
      <c r="C9" s="79">
        <f t="shared" si="6"/>
        <v>45478</v>
      </c>
      <c r="D9" s="9"/>
      <c r="E9" s="10"/>
      <c r="F9" s="147">
        <f t="shared" si="0"/>
        <v>0</v>
      </c>
      <c r="G9" s="9"/>
      <c r="H9" s="10"/>
      <c r="I9" s="147">
        <f t="shared" si="1"/>
        <v>0</v>
      </c>
      <c r="J9" s="9"/>
      <c r="K9" s="10"/>
      <c r="L9" s="147">
        <f t="shared" si="2"/>
        <v>0</v>
      </c>
      <c r="M9" s="9"/>
      <c r="N9" s="10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IF(WEEKDAY(B9)=1,IF(DAY(B9)&lt;=6,SUM(P9:OFFSET(P9,-(DAY(B9)-1),0))+juni!$T$34,SUM(P9:OFFSET(P9,-6,0))),"")</f>
        <v/>
      </c>
      <c r="R9" s="48"/>
      <c r="S9" s="20"/>
      <c r="T9" s="87"/>
    </row>
    <row r="10" spans="2:20" s="2" customFormat="1" ht="11.25" customHeight="1" x14ac:dyDescent="0.2">
      <c r="B10" s="78">
        <f t="shared" si="5"/>
        <v>45479</v>
      </c>
      <c r="C10" s="79">
        <f t="shared" si="6"/>
        <v>45479</v>
      </c>
      <c r="D10" s="9"/>
      <c r="E10" s="10"/>
      <c r="F10" s="147">
        <f t="shared" si="0"/>
        <v>0</v>
      </c>
      <c r="G10" s="9"/>
      <c r="H10" s="10"/>
      <c r="I10" s="147">
        <f t="shared" si="1"/>
        <v>0</v>
      </c>
      <c r="J10" s="9"/>
      <c r="K10" s="10"/>
      <c r="L10" s="147">
        <f t="shared" si="2"/>
        <v>0</v>
      </c>
      <c r="M10" s="9"/>
      <c r="N10" s="10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IF(WEEKDAY(B10)=1,IF(DAY(B10)&lt;=6,SUM(P10:OFFSET(P10,-(DAY(B10)-1),0))+juni!$T$34,SUM(P10:OFFSET(P10,-6,0))),"")</f>
        <v/>
      </c>
      <c r="R10" s="48"/>
      <c r="S10" s="20"/>
      <c r="T10" s="87"/>
    </row>
    <row r="11" spans="2:20" s="2" customFormat="1" ht="11.25" customHeight="1" x14ac:dyDescent="0.2">
      <c r="B11" s="78">
        <f t="shared" si="5"/>
        <v>45480</v>
      </c>
      <c r="C11" s="79">
        <f t="shared" si="6"/>
        <v>45480</v>
      </c>
      <c r="D11" s="9"/>
      <c r="E11" s="10"/>
      <c r="F11" s="147">
        <f t="shared" si="0"/>
        <v>0</v>
      </c>
      <c r="G11" s="9"/>
      <c r="H11" s="10"/>
      <c r="I11" s="147">
        <f t="shared" si="1"/>
        <v>0</v>
      </c>
      <c r="J11" s="9"/>
      <c r="K11" s="10"/>
      <c r="L11" s="147">
        <f t="shared" si="2"/>
        <v>0</v>
      </c>
      <c r="M11" s="9"/>
      <c r="N11" s="10"/>
      <c r="O11" s="147">
        <f t="shared" si="3"/>
        <v>0</v>
      </c>
      <c r="P11" s="148">
        <f t="shared" si="4"/>
        <v>0</v>
      </c>
      <c r="Q11" s="158">
        <f ca="1">IF(WEEKDAY(B11)=1,IF(DAY(B11)&lt;=6,SUM(P11:OFFSET(P11,-(DAY(B11)-1),0))+juni!$T$34,SUM(P11:OFFSET(P11,-6,0))),"")</f>
        <v>0</v>
      </c>
      <c r="R11" s="48"/>
      <c r="S11" s="20"/>
      <c r="T11" s="87"/>
    </row>
    <row r="12" spans="2:20" s="2" customFormat="1" ht="11.25" customHeight="1" x14ac:dyDescent="0.2">
      <c r="B12" s="78">
        <f t="shared" si="5"/>
        <v>45481</v>
      </c>
      <c r="C12" s="79">
        <f t="shared" si="6"/>
        <v>45481</v>
      </c>
      <c r="D12" s="9"/>
      <c r="E12" s="10"/>
      <c r="F12" s="147">
        <f t="shared" si="0"/>
        <v>0</v>
      </c>
      <c r="G12" s="9"/>
      <c r="H12" s="10"/>
      <c r="I12" s="147">
        <f t="shared" si="1"/>
        <v>0</v>
      </c>
      <c r="J12" s="9"/>
      <c r="K12" s="10"/>
      <c r="L12" s="147">
        <f t="shared" si="2"/>
        <v>0</v>
      </c>
      <c r="M12" s="9"/>
      <c r="N12" s="10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IF(WEEKDAY(B12)=1,IF(DAY(B12)&lt;=6,SUM(P12:OFFSET(P12,-(DAY(B12)-1),0))+juni!$T$34,SUM(P12:OFFSET(P12,-6,0))),"")</f>
        <v/>
      </c>
      <c r="R12" s="48"/>
      <c r="S12" s="20"/>
      <c r="T12" s="87"/>
    </row>
    <row r="13" spans="2:20" s="2" customFormat="1" ht="11.25" customHeight="1" x14ac:dyDescent="0.2">
      <c r="B13" s="78">
        <f t="shared" si="5"/>
        <v>45482</v>
      </c>
      <c r="C13" s="79">
        <f t="shared" si="6"/>
        <v>45482</v>
      </c>
      <c r="D13" s="9"/>
      <c r="E13" s="10"/>
      <c r="F13" s="147">
        <f t="shared" si="0"/>
        <v>0</v>
      </c>
      <c r="G13" s="9"/>
      <c r="H13" s="10"/>
      <c r="I13" s="147">
        <f t="shared" si="1"/>
        <v>0</v>
      </c>
      <c r="J13" s="9"/>
      <c r="K13" s="10"/>
      <c r="L13" s="147">
        <f t="shared" si="2"/>
        <v>0</v>
      </c>
      <c r="M13" s="9"/>
      <c r="N13" s="10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IF(WEEKDAY(B13)=1,IF(DAY(B13)&lt;=6,SUM(P13:OFFSET(P13,-(DAY(B13)-1),0))+juni!$T$34,SUM(P13:OFFSET(P13,-6,0))),"")</f>
        <v/>
      </c>
      <c r="R13" s="48"/>
      <c r="S13" s="20"/>
      <c r="T13" s="87"/>
    </row>
    <row r="14" spans="2:20" s="2" customFormat="1" ht="11.25" customHeight="1" x14ac:dyDescent="0.2">
      <c r="B14" s="78">
        <f t="shared" si="5"/>
        <v>45483</v>
      </c>
      <c r="C14" s="79">
        <f t="shared" si="6"/>
        <v>45483</v>
      </c>
      <c r="D14" s="9"/>
      <c r="E14" s="10"/>
      <c r="F14" s="147">
        <f t="shared" si="0"/>
        <v>0</v>
      </c>
      <c r="G14" s="9"/>
      <c r="H14" s="10"/>
      <c r="I14" s="147">
        <f t="shared" si="1"/>
        <v>0</v>
      </c>
      <c r="J14" s="9"/>
      <c r="K14" s="10"/>
      <c r="L14" s="147">
        <f t="shared" si="2"/>
        <v>0</v>
      </c>
      <c r="M14" s="9"/>
      <c r="N14" s="10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IF(WEEKDAY(B14)=1,IF(DAY(B14)&lt;=6,SUM(P14:OFFSET(P14,-(DAY(B14)-1),0))+juni!$T$34,SUM(P14:OFFSET(P14,-6,0))),"")</f>
        <v/>
      </c>
      <c r="R14" s="48"/>
      <c r="S14" s="20"/>
      <c r="T14" s="87"/>
    </row>
    <row r="15" spans="2:20" s="2" customFormat="1" ht="11.25" customHeight="1" x14ac:dyDescent="0.2">
      <c r="B15" s="78">
        <f t="shared" si="5"/>
        <v>45484</v>
      </c>
      <c r="C15" s="79">
        <f t="shared" si="6"/>
        <v>45484</v>
      </c>
      <c r="D15" s="9"/>
      <c r="E15" s="10"/>
      <c r="F15" s="147">
        <f t="shared" si="0"/>
        <v>0</v>
      </c>
      <c r="G15" s="9"/>
      <c r="H15" s="10"/>
      <c r="I15" s="147">
        <f t="shared" si="1"/>
        <v>0</v>
      </c>
      <c r="J15" s="9"/>
      <c r="K15" s="10"/>
      <c r="L15" s="147">
        <f t="shared" si="2"/>
        <v>0</v>
      </c>
      <c r="M15" s="9"/>
      <c r="N15" s="10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IF(WEEKDAY(B15)=1,IF(DAY(B15)&lt;=6,SUM(P15:OFFSET(P15,-(DAY(B15)-1),0))+juni!$T$34,SUM(P15:OFFSET(P15,-6,0))),"")</f>
        <v/>
      </c>
      <c r="R15" s="48"/>
      <c r="S15" s="20"/>
      <c r="T15" s="87"/>
    </row>
    <row r="16" spans="2:20" s="2" customFormat="1" ht="11.25" customHeight="1" x14ac:dyDescent="0.2">
      <c r="B16" s="78">
        <f t="shared" si="5"/>
        <v>45485</v>
      </c>
      <c r="C16" s="79">
        <f t="shared" si="6"/>
        <v>45485</v>
      </c>
      <c r="D16" s="9"/>
      <c r="E16" s="10"/>
      <c r="F16" s="147">
        <f t="shared" si="0"/>
        <v>0</v>
      </c>
      <c r="G16" s="9"/>
      <c r="H16" s="10"/>
      <c r="I16" s="147">
        <f t="shared" si="1"/>
        <v>0</v>
      </c>
      <c r="J16" s="9"/>
      <c r="K16" s="10"/>
      <c r="L16" s="147">
        <f t="shared" si="2"/>
        <v>0</v>
      </c>
      <c r="M16" s="9"/>
      <c r="N16" s="10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IF(WEEKDAY(B16)=1,IF(DAY(B16)&lt;=6,SUM(P16:OFFSET(P16,-(DAY(B16)-1),0))+juni!$T$34,SUM(P16:OFFSET(P16,-6,0))),"")</f>
        <v/>
      </c>
      <c r="R16" s="48"/>
      <c r="S16" s="20"/>
      <c r="T16" s="87"/>
    </row>
    <row r="17" spans="2:20" s="2" customFormat="1" ht="11.25" customHeight="1" x14ac:dyDescent="0.2">
      <c r="B17" s="78">
        <f t="shared" si="5"/>
        <v>45486</v>
      </c>
      <c r="C17" s="79">
        <f t="shared" si="6"/>
        <v>45486</v>
      </c>
      <c r="D17" s="9"/>
      <c r="E17" s="10"/>
      <c r="F17" s="147">
        <f t="shared" si="0"/>
        <v>0</v>
      </c>
      <c r="G17" s="9"/>
      <c r="H17" s="10"/>
      <c r="I17" s="147">
        <f t="shared" si="1"/>
        <v>0</v>
      </c>
      <c r="J17" s="9"/>
      <c r="K17" s="10"/>
      <c r="L17" s="147">
        <f t="shared" si="2"/>
        <v>0</v>
      </c>
      <c r="M17" s="9"/>
      <c r="N17" s="10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IF(WEEKDAY(B17)=1,IF(DAY(B17)&lt;=6,SUM(P17:OFFSET(P17,-(DAY(B17)-1),0))+juni!$T$34,SUM(P17:OFFSET(P17,-6,0))),"")</f>
        <v/>
      </c>
      <c r="R17" s="48"/>
      <c r="S17" s="20"/>
      <c r="T17" s="87"/>
    </row>
    <row r="18" spans="2:20" s="2" customFormat="1" ht="11.25" customHeight="1" x14ac:dyDescent="0.2">
      <c r="B18" s="78">
        <f t="shared" si="5"/>
        <v>45487</v>
      </c>
      <c r="C18" s="79">
        <f t="shared" si="6"/>
        <v>45487</v>
      </c>
      <c r="D18" s="9"/>
      <c r="E18" s="10"/>
      <c r="F18" s="147">
        <f t="shared" si="0"/>
        <v>0</v>
      </c>
      <c r="G18" s="9"/>
      <c r="H18" s="10"/>
      <c r="I18" s="147">
        <f t="shared" si="1"/>
        <v>0</v>
      </c>
      <c r="J18" s="9"/>
      <c r="K18" s="10"/>
      <c r="L18" s="147">
        <f t="shared" si="2"/>
        <v>0</v>
      </c>
      <c r="M18" s="9"/>
      <c r="N18" s="10"/>
      <c r="O18" s="147">
        <f t="shared" si="3"/>
        <v>0</v>
      </c>
      <c r="P18" s="148">
        <f t="shared" si="4"/>
        <v>0</v>
      </c>
      <c r="Q18" s="158">
        <f ca="1">IF(WEEKDAY(B18)=1,IF(DAY(B18)&lt;=6,SUM(P18:OFFSET(P18,-(DAY(B18)-1),0))+juni!$T$34,SUM(P18:OFFSET(P18,-6,0))),"")</f>
        <v>0</v>
      </c>
      <c r="R18" s="48"/>
      <c r="S18" s="20"/>
      <c r="T18" s="87"/>
    </row>
    <row r="19" spans="2:20" s="2" customFormat="1" ht="11.25" customHeight="1" x14ac:dyDescent="0.2">
      <c r="B19" s="78">
        <f t="shared" si="5"/>
        <v>45488</v>
      </c>
      <c r="C19" s="79">
        <f t="shared" si="6"/>
        <v>45488</v>
      </c>
      <c r="D19" s="9"/>
      <c r="E19" s="10"/>
      <c r="F19" s="147">
        <f t="shared" si="0"/>
        <v>0</v>
      </c>
      <c r="G19" s="9"/>
      <c r="H19" s="10"/>
      <c r="I19" s="147">
        <f t="shared" si="1"/>
        <v>0</v>
      </c>
      <c r="J19" s="9"/>
      <c r="K19" s="10"/>
      <c r="L19" s="147">
        <f t="shared" si="2"/>
        <v>0</v>
      </c>
      <c r="M19" s="9"/>
      <c r="N19" s="10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IF(WEEKDAY(B19)=1,IF(DAY(B19)&lt;=6,SUM(P19:OFFSET(P19,-(DAY(B19)-1),0))+juni!$T$34,SUM(P19:OFFSET(P19,-6,0))),"")</f>
        <v/>
      </c>
      <c r="R19" s="48"/>
      <c r="S19" s="20"/>
      <c r="T19" s="87"/>
    </row>
    <row r="20" spans="2:20" s="2" customFormat="1" ht="11.25" customHeight="1" x14ac:dyDescent="0.2">
      <c r="B20" s="78">
        <f t="shared" si="5"/>
        <v>45489</v>
      </c>
      <c r="C20" s="79">
        <f t="shared" si="6"/>
        <v>45489</v>
      </c>
      <c r="D20" s="9"/>
      <c r="E20" s="10"/>
      <c r="F20" s="147">
        <f t="shared" si="0"/>
        <v>0</v>
      </c>
      <c r="G20" s="9"/>
      <c r="H20" s="10"/>
      <c r="I20" s="147">
        <f t="shared" si="1"/>
        <v>0</v>
      </c>
      <c r="J20" s="9"/>
      <c r="K20" s="10"/>
      <c r="L20" s="147">
        <f t="shared" si="2"/>
        <v>0</v>
      </c>
      <c r="M20" s="9"/>
      <c r="N20" s="10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IF(WEEKDAY(B20)=1,IF(DAY(B20)&lt;=6,SUM(P20:OFFSET(P20,-(DAY(B20)-1),0))+juni!$T$34,SUM(P20:OFFSET(P20,-6,0))),"")</f>
        <v/>
      </c>
      <c r="R20" s="48"/>
      <c r="S20" s="20"/>
      <c r="T20" s="87"/>
    </row>
    <row r="21" spans="2:20" s="2" customFormat="1" ht="11.25" customHeight="1" x14ac:dyDescent="0.2">
      <c r="B21" s="78">
        <f t="shared" si="5"/>
        <v>45490</v>
      </c>
      <c r="C21" s="79">
        <f t="shared" si="6"/>
        <v>45490</v>
      </c>
      <c r="D21" s="9"/>
      <c r="E21" s="10"/>
      <c r="F21" s="147">
        <f t="shared" si="0"/>
        <v>0</v>
      </c>
      <c r="G21" s="9"/>
      <c r="H21" s="10"/>
      <c r="I21" s="147">
        <f t="shared" si="1"/>
        <v>0</v>
      </c>
      <c r="J21" s="9"/>
      <c r="K21" s="10"/>
      <c r="L21" s="147">
        <f t="shared" si="2"/>
        <v>0</v>
      </c>
      <c r="M21" s="9"/>
      <c r="N21" s="10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IF(WEEKDAY(B21)=1,IF(DAY(B21)&lt;=6,SUM(P21:OFFSET(P21,-(DAY(B21)-1),0))+juni!$T$34,SUM(P21:OFFSET(P21,-6,0))),"")</f>
        <v/>
      </c>
      <c r="R21" s="48"/>
      <c r="S21" s="20"/>
      <c r="T21" s="87"/>
    </row>
    <row r="22" spans="2:20" s="2" customFormat="1" ht="11.25" customHeight="1" x14ac:dyDescent="0.2">
      <c r="B22" s="78">
        <f t="shared" si="5"/>
        <v>45491</v>
      </c>
      <c r="C22" s="79">
        <f t="shared" si="6"/>
        <v>45491</v>
      </c>
      <c r="D22" s="9"/>
      <c r="E22" s="10"/>
      <c r="F22" s="147">
        <f t="shared" si="0"/>
        <v>0</v>
      </c>
      <c r="G22" s="9"/>
      <c r="H22" s="10"/>
      <c r="I22" s="147">
        <f t="shared" si="1"/>
        <v>0</v>
      </c>
      <c r="J22" s="9"/>
      <c r="K22" s="10"/>
      <c r="L22" s="147">
        <f t="shared" si="2"/>
        <v>0</v>
      </c>
      <c r="M22" s="9"/>
      <c r="N22" s="10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IF(WEEKDAY(B22)=1,IF(DAY(B22)&lt;=6,SUM(P22:OFFSET(P22,-(DAY(B22)-1),0))+juni!$T$34,SUM(P22:OFFSET(P22,-6,0))),"")</f>
        <v/>
      </c>
      <c r="R22" s="48"/>
      <c r="S22" s="20"/>
      <c r="T22" s="87"/>
    </row>
    <row r="23" spans="2:20" s="2" customFormat="1" ht="11.25" customHeight="1" x14ac:dyDescent="0.2">
      <c r="B23" s="78">
        <f t="shared" si="5"/>
        <v>45492</v>
      </c>
      <c r="C23" s="79">
        <f t="shared" si="6"/>
        <v>45492</v>
      </c>
      <c r="D23" s="9"/>
      <c r="E23" s="10"/>
      <c r="F23" s="147">
        <f t="shared" si="0"/>
        <v>0</v>
      </c>
      <c r="G23" s="9"/>
      <c r="H23" s="10"/>
      <c r="I23" s="147">
        <f t="shared" si="1"/>
        <v>0</v>
      </c>
      <c r="J23" s="9"/>
      <c r="K23" s="10"/>
      <c r="L23" s="147">
        <f t="shared" si="2"/>
        <v>0</v>
      </c>
      <c r="M23" s="9"/>
      <c r="N23" s="10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48"/>
      <c r="S23" s="20"/>
      <c r="T23" s="87"/>
    </row>
    <row r="24" spans="2:20" s="2" customFormat="1" ht="11.25" customHeight="1" x14ac:dyDescent="0.2">
      <c r="B24" s="78">
        <f t="shared" si="5"/>
        <v>45493</v>
      </c>
      <c r="C24" s="79">
        <f t="shared" si="6"/>
        <v>45493</v>
      </c>
      <c r="D24" s="9"/>
      <c r="E24" s="10"/>
      <c r="F24" s="147">
        <f t="shared" si="0"/>
        <v>0</v>
      </c>
      <c r="G24" s="9"/>
      <c r="H24" s="10"/>
      <c r="I24" s="147">
        <f t="shared" si="1"/>
        <v>0</v>
      </c>
      <c r="J24" s="9"/>
      <c r="K24" s="10"/>
      <c r="L24" s="147">
        <f t="shared" si="2"/>
        <v>0</v>
      </c>
      <c r="M24" s="9"/>
      <c r="N24" s="10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48"/>
      <c r="S24" s="20"/>
      <c r="T24" s="87"/>
    </row>
    <row r="25" spans="2:20" s="2" customFormat="1" ht="11.25" customHeight="1" x14ac:dyDescent="0.2">
      <c r="B25" s="78">
        <f t="shared" si="5"/>
        <v>45494</v>
      </c>
      <c r="C25" s="79">
        <f t="shared" si="6"/>
        <v>45494</v>
      </c>
      <c r="D25" s="9"/>
      <c r="E25" s="10"/>
      <c r="F25" s="147">
        <f t="shared" si="0"/>
        <v>0</v>
      </c>
      <c r="G25" s="9"/>
      <c r="H25" s="10"/>
      <c r="I25" s="147">
        <f t="shared" si="1"/>
        <v>0</v>
      </c>
      <c r="J25" s="9"/>
      <c r="K25" s="10"/>
      <c r="L25" s="147">
        <f t="shared" si="2"/>
        <v>0</v>
      </c>
      <c r="M25" s="9"/>
      <c r="N25" s="10"/>
      <c r="O25" s="147">
        <f t="shared" si="3"/>
        <v>0</v>
      </c>
      <c r="P25" s="148">
        <f t="shared" si="4"/>
        <v>0</v>
      </c>
      <c r="Q25" s="158">
        <f ca="1">IF(WEEKDAY(B25)=1,IF(DAY(B25)&lt;=6,SUM(P25:OFFSET(P25,-(DAY(B25)-1),0)),SUM(P25:OFFSET(P25,-6,0))),"")</f>
        <v>0</v>
      </c>
      <c r="R25" s="48"/>
      <c r="S25" s="20"/>
      <c r="T25" s="87"/>
    </row>
    <row r="26" spans="2:20" s="2" customFormat="1" ht="11.25" customHeight="1" x14ac:dyDescent="0.2">
      <c r="B26" s="78">
        <f t="shared" si="5"/>
        <v>45495</v>
      </c>
      <c r="C26" s="79">
        <f t="shared" si="6"/>
        <v>45495</v>
      </c>
      <c r="D26" s="9"/>
      <c r="E26" s="10"/>
      <c r="F26" s="147">
        <f t="shared" si="0"/>
        <v>0</v>
      </c>
      <c r="G26" s="9"/>
      <c r="H26" s="10"/>
      <c r="I26" s="147">
        <f t="shared" si="1"/>
        <v>0</v>
      </c>
      <c r="J26" s="9"/>
      <c r="K26" s="10"/>
      <c r="L26" s="147">
        <f t="shared" si="2"/>
        <v>0</v>
      </c>
      <c r="M26" s="9"/>
      <c r="N26" s="10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48"/>
      <c r="S26" s="20"/>
      <c r="T26" s="87"/>
    </row>
    <row r="27" spans="2:20" s="2" customFormat="1" ht="11.25" customHeight="1" x14ac:dyDescent="0.2">
      <c r="B27" s="78">
        <f t="shared" si="5"/>
        <v>45496</v>
      </c>
      <c r="C27" s="79">
        <f t="shared" si="6"/>
        <v>45496</v>
      </c>
      <c r="D27" s="9"/>
      <c r="E27" s="10"/>
      <c r="F27" s="147">
        <f t="shared" si="0"/>
        <v>0</v>
      </c>
      <c r="G27" s="9"/>
      <c r="H27" s="10"/>
      <c r="I27" s="147">
        <f t="shared" si="1"/>
        <v>0</v>
      </c>
      <c r="J27" s="9"/>
      <c r="K27" s="10"/>
      <c r="L27" s="147">
        <f t="shared" si="2"/>
        <v>0</v>
      </c>
      <c r="M27" s="9"/>
      <c r="N27" s="10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48"/>
      <c r="S27" s="20"/>
      <c r="T27" s="87"/>
    </row>
    <row r="28" spans="2:20" s="2" customFormat="1" ht="11.25" customHeight="1" x14ac:dyDescent="0.2">
      <c r="B28" s="78">
        <f t="shared" si="5"/>
        <v>45497</v>
      </c>
      <c r="C28" s="79">
        <f t="shared" si="6"/>
        <v>45497</v>
      </c>
      <c r="D28" s="9"/>
      <c r="E28" s="10"/>
      <c r="F28" s="147">
        <f t="shared" si="0"/>
        <v>0</v>
      </c>
      <c r="G28" s="9"/>
      <c r="H28" s="10"/>
      <c r="I28" s="147">
        <f t="shared" si="1"/>
        <v>0</v>
      </c>
      <c r="J28" s="9"/>
      <c r="K28" s="10"/>
      <c r="L28" s="147">
        <f t="shared" si="2"/>
        <v>0</v>
      </c>
      <c r="M28" s="9"/>
      <c r="N28" s="10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48"/>
      <c r="S28" s="20"/>
      <c r="T28" s="87"/>
    </row>
    <row r="29" spans="2:20" s="2" customFormat="1" ht="11.25" customHeight="1" x14ac:dyDescent="0.2">
      <c r="B29" s="78">
        <f t="shared" si="5"/>
        <v>45498</v>
      </c>
      <c r="C29" s="79">
        <f t="shared" si="6"/>
        <v>45498</v>
      </c>
      <c r="D29" s="9"/>
      <c r="E29" s="10"/>
      <c r="F29" s="147">
        <f t="shared" si="0"/>
        <v>0</v>
      </c>
      <c r="G29" s="9"/>
      <c r="H29" s="10"/>
      <c r="I29" s="147">
        <f t="shared" si="1"/>
        <v>0</v>
      </c>
      <c r="J29" s="9"/>
      <c r="K29" s="10"/>
      <c r="L29" s="147">
        <f t="shared" si="2"/>
        <v>0</v>
      </c>
      <c r="M29" s="9"/>
      <c r="N29" s="10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48"/>
      <c r="S29" s="20"/>
      <c r="T29" s="87"/>
    </row>
    <row r="30" spans="2:20" s="2" customFormat="1" ht="11.25" customHeight="1" x14ac:dyDescent="0.2">
      <c r="B30" s="78">
        <f t="shared" si="5"/>
        <v>45499</v>
      </c>
      <c r="C30" s="79">
        <f t="shared" si="6"/>
        <v>45499</v>
      </c>
      <c r="D30" s="9"/>
      <c r="E30" s="10"/>
      <c r="F30" s="147">
        <f t="shared" si="0"/>
        <v>0</v>
      </c>
      <c r="G30" s="9"/>
      <c r="H30" s="10"/>
      <c r="I30" s="147">
        <f t="shared" si="1"/>
        <v>0</v>
      </c>
      <c r="J30" s="9"/>
      <c r="K30" s="10"/>
      <c r="L30" s="147">
        <f t="shared" si="2"/>
        <v>0</v>
      </c>
      <c r="M30" s="9"/>
      <c r="N30" s="10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48"/>
      <c r="S30" s="20"/>
      <c r="T30" s="87"/>
    </row>
    <row r="31" spans="2:20" s="2" customFormat="1" ht="11.25" customHeight="1" x14ac:dyDescent="0.2">
      <c r="B31" s="78">
        <f t="shared" si="5"/>
        <v>45500</v>
      </c>
      <c r="C31" s="79">
        <f t="shared" si="6"/>
        <v>45500</v>
      </c>
      <c r="D31" s="9"/>
      <c r="E31" s="10"/>
      <c r="F31" s="147">
        <f t="shared" si="0"/>
        <v>0</v>
      </c>
      <c r="G31" s="9"/>
      <c r="H31" s="10"/>
      <c r="I31" s="147">
        <f t="shared" si="1"/>
        <v>0</v>
      </c>
      <c r="J31" s="9"/>
      <c r="K31" s="10"/>
      <c r="L31" s="147">
        <f t="shared" si="2"/>
        <v>0</v>
      </c>
      <c r="M31" s="9"/>
      <c r="N31" s="10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48"/>
      <c r="S31" s="20"/>
      <c r="T31" s="87"/>
    </row>
    <row r="32" spans="2:20" s="2" customFormat="1" ht="11.25" customHeight="1" x14ac:dyDescent="0.2">
      <c r="B32" s="78">
        <f t="shared" si="5"/>
        <v>45501</v>
      </c>
      <c r="C32" s="79">
        <f t="shared" si="6"/>
        <v>45501</v>
      </c>
      <c r="D32" s="9"/>
      <c r="E32" s="10"/>
      <c r="F32" s="147">
        <f t="shared" si="0"/>
        <v>0</v>
      </c>
      <c r="G32" s="9"/>
      <c r="H32" s="10"/>
      <c r="I32" s="147">
        <f t="shared" si="1"/>
        <v>0</v>
      </c>
      <c r="J32" s="9"/>
      <c r="K32" s="10"/>
      <c r="L32" s="147">
        <f t="shared" si="2"/>
        <v>0</v>
      </c>
      <c r="M32" s="9"/>
      <c r="N32" s="10"/>
      <c r="O32" s="147">
        <f t="shared" si="3"/>
        <v>0</v>
      </c>
      <c r="P32" s="148">
        <f t="shared" si="4"/>
        <v>0</v>
      </c>
      <c r="Q32" s="158">
        <f ca="1">IF(WEEKDAY(B32)=1,IF(DAY(B32)&lt;=6,SUM(P32:OFFSET(P32,-(DAY(B32)-1),0)),SUM(P32:OFFSET(P32,-6,0))),"")</f>
        <v>0</v>
      </c>
      <c r="R32" s="48"/>
      <c r="S32" s="20"/>
      <c r="T32" s="87"/>
    </row>
    <row r="33" spans="2:20" s="2" customFormat="1" ht="11.25" customHeight="1" x14ac:dyDescent="0.2">
      <c r="B33" s="78">
        <f t="shared" si="5"/>
        <v>45502</v>
      </c>
      <c r="C33" s="79">
        <f t="shared" si="6"/>
        <v>45502</v>
      </c>
      <c r="D33" s="9"/>
      <c r="E33" s="10"/>
      <c r="F33" s="147">
        <f t="shared" si="0"/>
        <v>0</v>
      </c>
      <c r="G33" s="9"/>
      <c r="H33" s="10"/>
      <c r="I33" s="147">
        <f t="shared" si="1"/>
        <v>0</v>
      </c>
      <c r="J33" s="9"/>
      <c r="K33" s="10"/>
      <c r="L33" s="147">
        <f t="shared" si="2"/>
        <v>0</v>
      </c>
      <c r="M33" s="9"/>
      <c r="N33" s="10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48"/>
      <c r="S33" s="20"/>
      <c r="T33" s="87"/>
    </row>
    <row r="34" spans="2:20" s="2" customFormat="1" ht="11.25" customHeight="1" x14ac:dyDescent="0.2">
      <c r="B34" s="78">
        <f t="shared" si="5"/>
        <v>45503</v>
      </c>
      <c r="C34" s="79">
        <f t="shared" si="6"/>
        <v>45503</v>
      </c>
      <c r="D34" s="9"/>
      <c r="E34" s="10"/>
      <c r="F34" s="147">
        <f t="shared" si="0"/>
        <v>0</v>
      </c>
      <c r="G34" s="9"/>
      <c r="H34" s="10"/>
      <c r="I34" s="147">
        <f t="shared" si="1"/>
        <v>0</v>
      </c>
      <c r="J34" s="9"/>
      <c r="K34" s="10"/>
      <c r="L34" s="147">
        <f t="shared" si="2"/>
        <v>0</v>
      </c>
      <c r="M34" s="9"/>
      <c r="N34" s="10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48"/>
      <c r="S34" s="20"/>
      <c r="T34" s="87"/>
    </row>
    <row r="35" spans="2:20" s="2" customFormat="1" ht="11.25" customHeight="1" thickBot="1" x14ac:dyDescent="0.25">
      <c r="B35" s="102">
        <f t="shared" si="5"/>
        <v>45504</v>
      </c>
      <c r="C35" s="83">
        <f t="shared" si="6"/>
        <v>45504</v>
      </c>
      <c r="D35" s="15"/>
      <c r="E35" s="16"/>
      <c r="F35" s="146">
        <f t="shared" si="0"/>
        <v>0</v>
      </c>
      <c r="G35" s="15"/>
      <c r="H35" s="16"/>
      <c r="I35" s="146">
        <f t="shared" si="1"/>
        <v>0</v>
      </c>
      <c r="J35" s="15"/>
      <c r="K35" s="16"/>
      <c r="L35" s="146">
        <f t="shared" si="2"/>
        <v>0</v>
      </c>
      <c r="M35" s="15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49"/>
      <c r="S35" s="30"/>
      <c r="T35" s="87">
        <f ca="1">IF(WEEKDAY(B35)=1,0,SUM(P35:OFFSET(P35,-(WEEKDAY(B35)-2),0)))</f>
        <v>0</v>
      </c>
    </row>
    <row r="36" spans="2:20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89"/>
      <c r="T36" s="63"/>
    </row>
    <row r="37" spans="2:20" ht="14.25" customHeight="1" x14ac:dyDescent="0.3">
      <c r="B37" s="62"/>
      <c r="C37" s="90" t="s">
        <v>4</v>
      </c>
      <c r="D37" s="63" t="s">
        <v>5</v>
      </c>
      <c r="E37" s="63"/>
      <c r="F37" s="63"/>
      <c r="G37" s="133">
        <f>juni!G40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93"/>
      <c r="R37" s="87" t="s">
        <v>16</v>
      </c>
      <c r="S37" s="89"/>
      <c r="T37" s="63"/>
    </row>
    <row r="38" spans="2:20" ht="14.25" customHeight="1" x14ac:dyDescent="0.25">
      <c r="B38" s="62"/>
      <c r="C38" s="90" t="s">
        <v>4</v>
      </c>
      <c r="D38" s="63" t="s">
        <v>6</v>
      </c>
      <c r="E38" s="63"/>
      <c r="F38" s="63"/>
      <c r="G38" s="56">
        <v>0</v>
      </c>
      <c r="H38" s="63"/>
      <c r="I38" s="63"/>
      <c r="J38" s="63"/>
      <c r="K38" s="63"/>
      <c r="L38" s="179" t="s">
        <v>35</v>
      </c>
      <c r="M38" s="179"/>
      <c r="N38" s="179"/>
      <c r="O38" s="63"/>
      <c r="P38" s="55"/>
      <c r="Q38" s="94"/>
      <c r="R38" s="87" t="s">
        <v>17</v>
      </c>
      <c r="S38" s="89"/>
      <c r="T38" s="63"/>
    </row>
    <row r="39" spans="2:20" ht="14.25" customHeight="1" x14ac:dyDescent="0.25">
      <c r="B39" s="62"/>
      <c r="C39" s="90" t="s">
        <v>4</v>
      </c>
      <c r="D39" s="63"/>
      <c r="E39" s="63"/>
      <c r="F39" s="63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89"/>
      <c r="T39" s="63"/>
    </row>
    <row r="40" spans="2:20" ht="14.25" customHeight="1" x14ac:dyDescent="0.25">
      <c r="B40" s="62"/>
      <c r="C40" s="90" t="s">
        <v>4</v>
      </c>
      <c r="D40" s="178" t="s">
        <v>7</v>
      </c>
      <c r="E40" s="178"/>
      <c r="F40" s="178"/>
      <c r="G40" s="104">
        <f>G37-G38</f>
        <v>0</v>
      </c>
      <c r="H40" s="63"/>
      <c r="I40" s="63"/>
      <c r="J40" s="63"/>
      <c r="K40" s="63"/>
      <c r="L40" s="91"/>
      <c r="M40" s="180" t="s">
        <v>36</v>
      </c>
      <c r="N40" s="180"/>
      <c r="O40" s="63"/>
      <c r="P40" s="6">
        <f>P37-P38</f>
        <v>0</v>
      </c>
      <c r="Q40" s="94"/>
      <c r="R40" s="87" t="s">
        <v>19</v>
      </c>
      <c r="S40" s="89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</row>
    <row r="2" spans="2:19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24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</row>
    <row r="3" spans="2:19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</row>
    <row r="4" spans="2:19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</row>
    <row r="5" spans="2:19" s="2" customFormat="1" ht="11.25" customHeight="1" x14ac:dyDescent="0.2">
      <c r="B5" s="81">
        <f>juli!B35+1</f>
        <v>45505</v>
      </c>
      <c r="C5" s="112">
        <f>juli!C35+1</f>
        <v>45505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str">
        <f ca="1">IF(WEEKDAY(B5)=1,IF(DAY(B5)&lt;=6,SUM(P5:OFFSET(P5,-(DAY(B5)-1),0))+juli!$T$35,SUM(P5:OFFSET(P5,-6,0))),"")</f>
        <v/>
      </c>
      <c r="R5" s="50"/>
      <c r="S5" s="22"/>
    </row>
    <row r="6" spans="2:19" s="2" customFormat="1" ht="11.25" customHeight="1" x14ac:dyDescent="0.2">
      <c r="B6" s="81">
        <f>B5+1</f>
        <v>45506</v>
      </c>
      <c r="C6" s="113">
        <f>C5+1</f>
        <v>45506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IF(WEEKDAY(B6)=1,IF(DAY(B6)&lt;=6,SUM(P6:OFFSET(P6,-(DAY(B6)-1),0))+juli!$T$35,SUM(P6:OFFSET(P6,-6,0))),"")</f>
        <v/>
      </c>
      <c r="R6" s="51"/>
      <c r="S6" s="23"/>
    </row>
    <row r="7" spans="2:19" s="2" customFormat="1" ht="11.25" customHeight="1" x14ac:dyDescent="0.2">
      <c r="B7" s="81">
        <f t="shared" ref="B7:B35" si="5">B6+1</f>
        <v>45507</v>
      </c>
      <c r="C7" s="113">
        <f t="shared" ref="C7:C35" si="6">C6+1</f>
        <v>45507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IF(WEEKDAY(B7)=1,IF(DAY(B7)&lt;=6,SUM(P7:OFFSET(P7,-(DAY(B7)-1),0))+juli!$T$35,SUM(P7:OFFSET(P7,-6,0))),"")</f>
        <v/>
      </c>
      <c r="R7" s="51"/>
      <c r="S7" s="24"/>
    </row>
    <row r="8" spans="2:19" s="2" customFormat="1" ht="11.25" customHeight="1" x14ac:dyDescent="0.2">
      <c r="B8" s="81">
        <f t="shared" si="5"/>
        <v>45508</v>
      </c>
      <c r="C8" s="113">
        <f t="shared" si="6"/>
        <v>45508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>
        <f ca="1">IF(WEEKDAY(B8)=1,IF(DAY(B8)&lt;=6,SUM(P8:OFFSET(P8,-(DAY(B8)-1),0))+juli!$T$35,SUM(P8:OFFSET(P8,-6,0))),"")</f>
        <v>0</v>
      </c>
      <c r="R8" s="51"/>
      <c r="S8" s="23"/>
    </row>
    <row r="9" spans="2:19" s="2" customFormat="1" ht="11.25" customHeight="1" x14ac:dyDescent="0.2">
      <c r="B9" s="81">
        <f t="shared" si="5"/>
        <v>45509</v>
      </c>
      <c r="C9" s="113">
        <f t="shared" si="6"/>
        <v>45509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IF(WEEKDAY(B9)=1,IF(DAY(B9)&lt;=6,SUM(P9:OFFSET(P9,-(DAY(B9)-1),0))+juli!$T$35,SUM(P9:OFFSET(P9,-6,0))),"")</f>
        <v/>
      </c>
      <c r="R9" s="51"/>
      <c r="S9" s="23"/>
    </row>
    <row r="10" spans="2:19" s="2" customFormat="1" ht="11.25" customHeight="1" x14ac:dyDescent="0.2">
      <c r="B10" s="81">
        <f t="shared" si="5"/>
        <v>45510</v>
      </c>
      <c r="C10" s="113">
        <f t="shared" si="6"/>
        <v>45510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IF(WEEKDAY(B10)=1,IF(DAY(B10)&lt;=6,SUM(P10:OFFSET(P10,-(DAY(B10)-1),0))+juli!$T$35,SUM(P10:OFFSET(P10,-6,0))),"")</f>
        <v/>
      </c>
      <c r="R10" s="51"/>
      <c r="S10" s="23"/>
    </row>
    <row r="11" spans="2:19" s="2" customFormat="1" ht="11.25" customHeight="1" x14ac:dyDescent="0.2">
      <c r="B11" s="81">
        <f t="shared" si="5"/>
        <v>45511</v>
      </c>
      <c r="C11" s="113">
        <f t="shared" si="6"/>
        <v>45511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IF(WEEKDAY(B11)=1,IF(DAY(B11)&lt;=6,SUM(P11:OFFSET(P11,-(DAY(B11)-1),0))+juli!$T$35,SUM(P11:OFFSET(P11,-6,0))),"")</f>
        <v/>
      </c>
      <c r="R11" s="51"/>
      <c r="S11" s="23"/>
    </row>
    <row r="12" spans="2:19" s="2" customFormat="1" ht="11.25" customHeight="1" x14ac:dyDescent="0.2">
      <c r="B12" s="81">
        <f t="shared" si="5"/>
        <v>45512</v>
      </c>
      <c r="C12" s="113">
        <f t="shared" si="6"/>
        <v>45512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 t="str">
        <f ca="1">IF(WEEKDAY(B12)=1,IF(DAY(B12)&lt;=6,SUM(P12:OFFSET(P12,-(DAY(B12)-1),0))+juli!$T$35,SUM(P12:OFFSET(P12,-6,0))),"")</f>
        <v/>
      </c>
      <c r="R12" s="51"/>
      <c r="S12" s="23"/>
    </row>
    <row r="13" spans="2:19" s="2" customFormat="1" ht="11.25" customHeight="1" x14ac:dyDescent="0.2">
      <c r="B13" s="81">
        <f t="shared" si="5"/>
        <v>45513</v>
      </c>
      <c r="C13" s="113">
        <f t="shared" si="6"/>
        <v>45513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IF(WEEKDAY(B13)=1,IF(DAY(B13)&lt;=6,SUM(P13:OFFSET(P13,-(DAY(B13)-1),0))+juli!$T$35,SUM(P13:OFFSET(P13,-6,0))),"")</f>
        <v/>
      </c>
      <c r="R13" s="51"/>
      <c r="S13" s="23"/>
    </row>
    <row r="14" spans="2:19" s="2" customFormat="1" ht="11.25" customHeight="1" x14ac:dyDescent="0.2">
      <c r="B14" s="81">
        <f t="shared" si="5"/>
        <v>45514</v>
      </c>
      <c r="C14" s="113">
        <f t="shared" si="6"/>
        <v>45514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IF(WEEKDAY(B14)=1,IF(DAY(B14)&lt;=6,SUM(P14:OFFSET(P14,-(DAY(B14)-1),0))+juli!$T$35,SUM(P14:OFFSET(P14,-6,0))),"")</f>
        <v/>
      </c>
      <c r="R14" s="51"/>
      <c r="S14" s="23"/>
    </row>
    <row r="15" spans="2:19" s="2" customFormat="1" ht="11.25" customHeight="1" x14ac:dyDescent="0.2">
      <c r="B15" s="81">
        <f t="shared" si="5"/>
        <v>45515</v>
      </c>
      <c r="C15" s="113">
        <f t="shared" si="6"/>
        <v>45515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>
        <f ca="1">IF(WEEKDAY(B15)=1,IF(DAY(B15)&lt;=6,SUM(P15:OFFSET(P15,-(DAY(B15)-1),0))+juli!$T$35,SUM(P15:OFFSET(P15,-6,0))),"")</f>
        <v>0</v>
      </c>
      <c r="R15" s="51"/>
      <c r="S15" s="23"/>
    </row>
    <row r="16" spans="2:19" s="2" customFormat="1" ht="11.25" customHeight="1" x14ac:dyDescent="0.2">
      <c r="B16" s="81">
        <f t="shared" si="5"/>
        <v>45516</v>
      </c>
      <c r="C16" s="113">
        <f t="shared" si="6"/>
        <v>45516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IF(WEEKDAY(B16)=1,IF(DAY(B16)&lt;=6,SUM(P16:OFFSET(P16,-(DAY(B16)-1),0))+juli!$T$35,SUM(P16:OFFSET(P16,-6,0))),"")</f>
        <v/>
      </c>
      <c r="R16" s="51"/>
      <c r="S16" s="23"/>
    </row>
    <row r="17" spans="2:19" s="2" customFormat="1" ht="11.25" customHeight="1" x14ac:dyDescent="0.2">
      <c r="B17" s="81">
        <f t="shared" si="5"/>
        <v>45517</v>
      </c>
      <c r="C17" s="113">
        <f t="shared" si="6"/>
        <v>45517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IF(WEEKDAY(B17)=1,IF(DAY(B17)&lt;=6,SUM(P17:OFFSET(P17,-(DAY(B17)-1),0))+juli!$T$35,SUM(P17:OFFSET(P17,-6,0))),"")</f>
        <v/>
      </c>
      <c r="R17" s="51"/>
      <c r="S17" s="23"/>
    </row>
    <row r="18" spans="2:19" s="2" customFormat="1" ht="11.25" customHeight="1" x14ac:dyDescent="0.2">
      <c r="B18" s="81">
        <f t="shared" si="5"/>
        <v>45518</v>
      </c>
      <c r="C18" s="113">
        <f t="shared" si="6"/>
        <v>45518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IF(WEEKDAY(B18)=1,IF(DAY(B18)&lt;=6,SUM(P18:OFFSET(P18,-(DAY(B18)-1),0))+juli!$T$35,SUM(P18:OFFSET(P18,-6,0))),"")</f>
        <v/>
      </c>
      <c r="R18" s="51"/>
      <c r="S18" s="23"/>
    </row>
    <row r="19" spans="2:19" s="2" customFormat="1" ht="11.25" customHeight="1" x14ac:dyDescent="0.2">
      <c r="B19" s="81">
        <f t="shared" si="5"/>
        <v>45519</v>
      </c>
      <c r="C19" s="113">
        <f t="shared" si="6"/>
        <v>45519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 t="str">
        <f ca="1">IF(WEEKDAY(B19)=1,IF(DAY(B19)&lt;=6,SUM(P19:OFFSET(P19,-(DAY(B19)-1),0))+juli!$T$35,SUM(P19:OFFSET(P19,-6,0))),"")</f>
        <v/>
      </c>
      <c r="R19" s="51"/>
      <c r="S19" s="23"/>
    </row>
    <row r="20" spans="2:19" s="2" customFormat="1" ht="11.25" customHeight="1" x14ac:dyDescent="0.2">
      <c r="B20" s="81">
        <f t="shared" si="5"/>
        <v>45520</v>
      </c>
      <c r="C20" s="113">
        <f t="shared" si="6"/>
        <v>45520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</row>
    <row r="21" spans="2:19" s="2" customFormat="1" ht="11.25" customHeight="1" x14ac:dyDescent="0.2">
      <c r="B21" s="81">
        <f t="shared" si="5"/>
        <v>45521</v>
      </c>
      <c r="C21" s="113">
        <f t="shared" si="6"/>
        <v>45521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</row>
    <row r="22" spans="2:19" s="2" customFormat="1" ht="11.25" customHeight="1" x14ac:dyDescent="0.2">
      <c r="B22" s="81">
        <f t="shared" si="5"/>
        <v>45522</v>
      </c>
      <c r="C22" s="113">
        <f t="shared" si="6"/>
        <v>45522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>
        <f ca="1">IF(WEEKDAY(B22)=1,IF(DAY(B22)&lt;=6,SUM(P22:OFFSET(P22,-(DAY(B22)-1),0)),SUM(P22:OFFSET(P22,-6,0))),"")</f>
        <v>0</v>
      </c>
      <c r="R22" s="51"/>
      <c r="S22" s="23"/>
    </row>
    <row r="23" spans="2:19" s="2" customFormat="1" ht="11.25" customHeight="1" x14ac:dyDescent="0.2">
      <c r="B23" s="81">
        <f t="shared" si="5"/>
        <v>45523</v>
      </c>
      <c r="C23" s="113">
        <f t="shared" si="6"/>
        <v>45523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</row>
    <row r="24" spans="2:19" s="2" customFormat="1" ht="11.25" customHeight="1" x14ac:dyDescent="0.2">
      <c r="B24" s="81">
        <f t="shared" si="5"/>
        <v>45524</v>
      </c>
      <c r="C24" s="113">
        <f t="shared" si="6"/>
        <v>45524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</row>
    <row r="25" spans="2:19" s="2" customFormat="1" ht="11.25" customHeight="1" x14ac:dyDescent="0.2">
      <c r="B25" s="81">
        <f t="shared" si="5"/>
        <v>45525</v>
      </c>
      <c r="C25" s="113">
        <f t="shared" si="6"/>
        <v>45525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</row>
    <row r="26" spans="2:19" s="2" customFormat="1" ht="11.25" customHeight="1" x14ac:dyDescent="0.2">
      <c r="B26" s="81">
        <f t="shared" si="5"/>
        <v>45526</v>
      </c>
      <c r="C26" s="113">
        <f t="shared" si="6"/>
        <v>45526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 t="str">
        <f ca="1">IF(WEEKDAY(B26)=1,IF(DAY(B26)&lt;=6,SUM(P26:OFFSET(P26,-(DAY(B26)-1),0)),SUM(P26:OFFSET(P26,-6,0))),"")</f>
        <v/>
      </c>
      <c r="R26" s="51"/>
      <c r="S26" s="23"/>
    </row>
    <row r="27" spans="2:19" s="2" customFormat="1" ht="11.25" customHeight="1" x14ac:dyDescent="0.2">
      <c r="B27" s="81">
        <f t="shared" si="5"/>
        <v>45527</v>
      </c>
      <c r="C27" s="113">
        <f t="shared" si="6"/>
        <v>45527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</row>
    <row r="28" spans="2:19" s="2" customFormat="1" ht="11.25" customHeight="1" x14ac:dyDescent="0.2">
      <c r="B28" s="81">
        <f t="shared" si="5"/>
        <v>45528</v>
      </c>
      <c r="C28" s="113">
        <f t="shared" si="6"/>
        <v>45528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</row>
    <row r="29" spans="2:19" s="2" customFormat="1" ht="11.25" customHeight="1" x14ac:dyDescent="0.2">
      <c r="B29" s="81">
        <f t="shared" si="5"/>
        <v>45529</v>
      </c>
      <c r="C29" s="113">
        <f t="shared" si="6"/>
        <v>45529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>
        <f ca="1">IF(WEEKDAY(B29)=1,IF(DAY(B29)&lt;=6,SUM(P29:OFFSET(P29,-(DAY(B29)-1),0)),SUM(P29:OFFSET(P29,-6,0))),"")</f>
        <v>0</v>
      </c>
      <c r="R29" s="51"/>
      <c r="S29" s="23"/>
    </row>
    <row r="30" spans="2:19" s="2" customFormat="1" ht="11.25" customHeight="1" x14ac:dyDescent="0.2">
      <c r="B30" s="81">
        <f t="shared" si="5"/>
        <v>45530</v>
      </c>
      <c r="C30" s="113">
        <f t="shared" si="6"/>
        <v>45530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</row>
    <row r="31" spans="2:19" s="2" customFormat="1" ht="11.25" customHeight="1" x14ac:dyDescent="0.2">
      <c r="B31" s="81">
        <f t="shared" si="5"/>
        <v>45531</v>
      </c>
      <c r="C31" s="113">
        <f t="shared" si="6"/>
        <v>45531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</row>
    <row r="32" spans="2:19" s="2" customFormat="1" ht="11.25" customHeight="1" x14ac:dyDescent="0.2">
      <c r="B32" s="81">
        <f t="shared" si="5"/>
        <v>45532</v>
      </c>
      <c r="C32" s="113">
        <f t="shared" si="6"/>
        <v>45532</v>
      </c>
      <c r="D32" s="34"/>
      <c r="E32" s="35"/>
      <c r="F32" s="147">
        <f t="shared" si="0"/>
        <v>0</v>
      </c>
      <c r="G32" s="34"/>
      <c r="H32" s="35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</row>
    <row r="33" spans="2:19" s="2" customFormat="1" ht="11.25" customHeight="1" x14ac:dyDescent="0.2">
      <c r="B33" s="81">
        <f t="shared" si="5"/>
        <v>45533</v>
      </c>
      <c r="C33" s="113">
        <f t="shared" si="6"/>
        <v>45533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 t="str">
        <f ca="1">IF(WEEKDAY(B33)=1,IF(DAY(B33)&lt;=6,SUM(P33:OFFSET(P33,-(DAY(B33)-1),0)),SUM(P33:OFFSET(P33,-6,0))),"")</f>
        <v/>
      </c>
      <c r="R33" s="51"/>
      <c r="S33" s="23"/>
    </row>
    <row r="34" spans="2:19" s="2" customFormat="1" ht="11.25" customHeight="1" x14ac:dyDescent="0.2">
      <c r="B34" s="81">
        <f t="shared" si="5"/>
        <v>45534</v>
      </c>
      <c r="C34" s="113">
        <f t="shared" si="6"/>
        <v>45534</v>
      </c>
      <c r="D34" s="34"/>
      <c r="E34" s="35"/>
      <c r="F34" s="147">
        <f t="shared" si="0"/>
        <v>0</v>
      </c>
      <c r="G34" s="34"/>
      <c r="H34" s="35"/>
      <c r="I34" s="147">
        <f t="shared" si="1"/>
        <v>0</v>
      </c>
      <c r="J34" s="34"/>
      <c r="K34" s="35"/>
      <c r="L34" s="147">
        <f t="shared" si="2"/>
        <v>0</v>
      </c>
      <c r="M34" s="34"/>
      <c r="N34" s="35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1"/>
      <c r="S34" s="23"/>
    </row>
    <row r="35" spans="2:19" s="2" customFormat="1" ht="11.25" customHeight="1" thickBot="1" x14ac:dyDescent="0.25">
      <c r="B35" s="82">
        <f t="shared" si="5"/>
        <v>45535</v>
      </c>
      <c r="C35" s="119">
        <f t="shared" si="6"/>
        <v>45535</v>
      </c>
      <c r="D35" s="39"/>
      <c r="E35" s="40"/>
      <c r="F35" s="146">
        <f t="shared" si="0"/>
        <v>0</v>
      </c>
      <c r="G35" s="39"/>
      <c r="H35" s="40"/>
      <c r="I35" s="146">
        <f t="shared" si="1"/>
        <v>0</v>
      </c>
      <c r="J35" s="39"/>
      <c r="K35" s="40"/>
      <c r="L35" s="146">
        <f t="shared" si="2"/>
        <v>0</v>
      </c>
      <c r="M35" s="39"/>
      <c r="N35" s="40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53"/>
      <c r="S35" s="32"/>
    </row>
    <row r="36" spans="2:19" ht="14.25" customHeight="1" thickTop="1" x14ac:dyDescent="0.25">
      <c r="B36" s="62"/>
      <c r="C36" s="90" t="s">
        <v>4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03"/>
      <c r="Q36" s="103"/>
      <c r="R36" s="87" t="s">
        <v>15</v>
      </c>
      <c r="S36" s="116"/>
    </row>
    <row r="37" spans="2:19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juli!G40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SUM(P5:P35)</f>
        <v>0</v>
      </c>
      <c r="Q37" s="118"/>
      <c r="R37" s="87" t="s">
        <v>16</v>
      </c>
      <c r="S37" s="116"/>
    </row>
    <row r="38" spans="2:19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</row>
    <row r="39" spans="2:19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</row>
    <row r="40" spans="2:19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</row>
    <row r="41" spans="2:19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  <row r="45" spans="2:19" hidden="1" x14ac:dyDescent="0.25">
      <c r="P45" s="1"/>
      <c r="Q45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61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98"/>
      <c r="C1" s="58"/>
      <c r="D1" s="174" t="s">
        <v>30</v>
      </c>
      <c r="E1" s="202"/>
      <c r="F1" s="202"/>
      <c r="G1" s="202"/>
      <c r="H1" s="186" t="s">
        <v>0</v>
      </c>
      <c r="I1" s="187"/>
      <c r="J1" s="187"/>
      <c r="K1" s="203"/>
      <c r="L1" s="59"/>
      <c r="M1" s="186" t="s">
        <v>8</v>
      </c>
      <c r="N1" s="201"/>
      <c r="O1" s="105" t="s">
        <v>9</v>
      </c>
      <c r="P1" s="61"/>
      <c r="Q1" s="186" t="s">
        <v>20</v>
      </c>
      <c r="R1" s="187"/>
      <c r="S1" s="188"/>
      <c r="T1" s="63"/>
    </row>
    <row r="2" spans="2:20" ht="18.75" customHeight="1" thickBot="1" x14ac:dyDescent="0.3">
      <c r="B2" s="62"/>
      <c r="C2" s="63"/>
      <c r="D2" s="63"/>
      <c r="E2" s="63"/>
      <c r="F2" s="63"/>
      <c r="G2" s="63"/>
      <c r="H2" s="189">
        <f>januari!H2</f>
        <v>0</v>
      </c>
      <c r="I2" s="190"/>
      <c r="J2" s="190"/>
      <c r="K2" s="191"/>
      <c r="L2" s="63"/>
      <c r="M2" s="189" t="s">
        <v>23</v>
      </c>
      <c r="N2" s="195"/>
      <c r="O2" s="106">
        <f>januari!O2</f>
        <v>2024</v>
      </c>
      <c r="P2" s="63"/>
      <c r="Q2" s="196">
        <f>januari!Q2</f>
        <v>0</v>
      </c>
      <c r="R2" s="197"/>
      <c r="S2" s="198"/>
      <c r="T2" s="63"/>
    </row>
    <row r="3" spans="2:20" ht="18.75" customHeight="1" thickTop="1" thickBot="1" x14ac:dyDescent="0.3">
      <c r="B3" s="65"/>
      <c r="C3" s="66"/>
      <c r="D3" s="192" t="s">
        <v>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67"/>
      <c r="Q3" s="68"/>
      <c r="R3" s="69"/>
      <c r="S3" s="66"/>
      <c r="T3" s="63"/>
    </row>
    <row r="4" spans="2:20" ht="16.5" customHeight="1" thickTop="1" thickBot="1" x14ac:dyDescent="0.3">
      <c r="B4" s="70"/>
      <c r="C4" s="71"/>
      <c r="D4" s="107" t="s">
        <v>2</v>
      </c>
      <c r="E4" s="108" t="s">
        <v>3</v>
      </c>
      <c r="F4" s="28"/>
      <c r="G4" s="107" t="s">
        <v>2</v>
      </c>
      <c r="H4" s="108" t="s">
        <v>3</v>
      </c>
      <c r="I4" s="28"/>
      <c r="J4" s="107" t="s">
        <v>2</v>
      </c>
      <c r="K4" s="108" t="s">
        <v>3</v>
      </c>
      <c r="L4" s="28"/>
      <c r="M4" s="107" t="s">
        <v>2</v>
      </c>
      <c r="N4" s="108" t="s">
        <v>3</v>
      </c>
      <c r="O4" s="28"/>
      <c r="P4" s="109" t="s">
        <v>10</v>
      </c>
      <c r="Q4" s="110" t="s">
        <v>29</v>
      </c>
      <c r="R4" s="109" t="s">
        <v>11</v>
      </c>
      <c r="S4" s="111" t="s">
        <v>12</v>
      </c>
      <c r="T4" s="63"/>
    </row>
    <row r="5" spans="2:20" s="2" customFormat="1" ht="11.25" customHeight="1" x14ac:dyDescent="0.2">
      <c r="B5" s="81">
        <f>augustus!B35+1</f>
        <v>45536</v>
      </c>
      <c r="C5" s="112">
        <f>augustus!C35+1</f>
        <v>45536</v>
      </c>
      <c r="D5" s="43"/>
      <c r="E5" s="44"/>
      <c r="F5" s="147">
        <f>IF(E5="",0,(E5-D5))</f>
        <v>0</v>
      </c>
      <c r="G5" s="43"/>
      <c r="H5" s="44"/>
      <c r="I5" s="147">
        <f>IF(H5="",0,(H5-G5))</f>
        <v>0</v>
      </c>
      <c r="J5" s="43"/>
      <c r="K5" s="44"/>
      <c r="L5" s="147">
        <f>IF(K5="",0,(K5-J5))</f>
        <v>0</v>
      </c>
      <c r="M5" s="43"/>
      <c r="N5" s="44"/>
      <c r="O5" s="147">
        <f>IF(N5="",0,(N5-M5))</f>
        <v>0</v>
      </c>
      <c r="P5" s="148">
        <f>(F5+I5+L5+O5)</f>
        <v>0</v>
      </c>
      <c r="Q5" s="158" t="e">
        <f ca="1">IF(WEEKDAY(B5)=1,IF(DAY(B5)&lt;=6,SUM(P5:OFFSET(P5,-(DAY(B5)-1),0))+augustus!#REF!,SUM(P5:OFFSET(P5,-6,0))),"")</f>
        <v>#REF!</v>
      </c>
      <c r="R5" s="50"/>
      <c r="S5" s="22"/>
      <c r="T5" s="87"/>
    </row>
    <row r="6" spans="2:20" s="2" customFormat="1" ht="11.25" customHeight="1" x14ac:dyDescent="0.2">
      <c r="B6" s="81">
        <f>B5+1</f>
        <v>45537</v>
      </c>
      <c r="C6" s="113">
        <f>C5+1</f>
        <v>45537</v>
      </c>
      <c r="D6" s="34"/>
      <c r="E6" s="35"/>
      <c r="F6" s="147">
        <f t="shared" ref="F6:F35" si="0">IF(E6="",0,(E6-D6))</f>
        <v>0</v>
      </c>
      <c r="G6" s="34"/>
      <c r="H6" s="35"/>
      <c r="I6" s="147">
        <f t="shared" ref="I6:I35" si="1">IF(H6="",0,(H6-G6))</f>
        <v>0</v>
      </c>
      <c r="J6" s="34"/>
      <c r="K6" s="35"/>
      <c r="L6" s="147">
        <f t="shared" ref="L6:L35" si="2">IF(K6="",0,(K6-J6))</f>
        <v>0</v>
      </c>
      <c r="M6" s="34"/>
      <c r="N6" s="35"/>
      <c r="O6" s="147">
        <f t="shared" ref="O6:O35" si="3">IF(N6="",0,(N6-M6))</f>
        <v>0</v>
      </c>
      <c r="P6" s="148">
        <f t="shared" ref="P6:P35" si="4">(F6+I6+L6+O6)</f>
        <v>0</v>
      </c>
      <c r="Q6" s="158" t="str">
        <f ca="1">IF(WEEKDAY(B6)=1,IF(DAY(B6)&lt;=6,SUM(P6:OFFSET(P6,-(DAY(B6)-1),0))+augustus!#REF!,SUM(P6:OFFSET(P6,-6,0))),"")</f>
        <v/>
      </c>
      <c r="R6" s="51"/>
      <c r="S6" s="23"/>
      <c r="T6" s="87"/>
    </row>
    <row r="7" spans="2:20" s="2" customFormat="1" ht="11.25" customHeight="1" x14ac:dyDescent="0.2">
      <c r="B7" s="81">
        <f t="shared" ref="B7:B33" si="5">B6+1</f>
        <v>45538</v>
      </c>
      <c r="C7" s="113">
        <f t="shared" ref="C7:C33" si="6">C6+1</f>
        <v>45538</v>
      </c>
      <c r="D7" s="34"/>
      <c r="E7" s="35"/>
      <c r="F7" s="147">
        <f t="shared" si="0"/>
        <v>0</v>
      </c>
      <c r="G7" s="34"/>
      <c r="H7" s="35"/>
      <c r="I7" s="147">
        <f t="shared" si="1"/>
        <v>0</v>
      </c>
      <c r="J7" s="34"/>
      <c r="K7" s="35"/>
      <c r="L7" s="147">
        <f t="shared" si="2"/>
        <v>0</v>
      </c>
      <c r="M7" s="34"/>
      <c r="N7" s="35"/>
      <c r="O7" s="147">
        <f t="shared" si="3"/>
        <v>0</v>
      </c>
      <c r="P7" s="148">
        <f t="shared" si="4"/>
        <v>0</v>
      </c>
      <c r="Q7" s="158" t="str">
        <f ca="1">IF(WEEKDAY(B7)=1,IF(DAY(B7)&lt;=6,SUM(P7:OFFSET(P7,-(DAY(B7)-1),0))+augustus!#REF!,SUM(P7:OFFSET(P7,-6,0))),"")</f>
        <v/>
      </c>
      <c r="R7" s="51"/>
      <c r="S7" s="24"/>
      <c r="T7" s="87"/>
    </row>
    <row r="8" spans="2:20" s="2" customFormat="1" ht="11.25" customHeight="1" x14ac:dyDescent="0.2">
      <c r="B8" s="81">
        <f t="shared" si="5"/>
        <v>45539</v>
      </c>
      <c r="C8" s="113">
        <f t="shared" si="6"/>
        <v>45539</v>
      </c>
      <c r="D8" s="34"/>
      <c r="E8" s="35"/>
      <c r="F8" s="147">
        <f t="shared" si="0"/>
        <v>0</v>
      </c>
      <c r="G8" s="34"/>
      <c r="H8" s="35"/>
      <c r="I8" s="147">
        <f t="shared" si="1"/>
        <v>0</v>
      </c>
      <c r="J8" s="34"/>
      <c r="K8" s="35"/>
      <c r="L8" s="147">
        <f t="shared" si="2"/>
        <v>0</v>
      </c>
      <c r="M8" s="34"/>
      <c r="N8" s="35"/>
      <c r="O8" s="147">
        <f t="shared" si="3"/>
        <v>0</v>
      </c>
      <c r="P8" s="148">
        <f t="shared" si="4"/>
        <v>0</v>
      </c>
      <c r="Q8" s="158" t="str">
        <f ca="1">IF(WEEKDAY(B8)=1,IF(DAY(B8)&lt;=6,SUM(P8:OFFSET(P8,-(DAY(B8)-1),0))+augustus!#REF!,SUM(P8:OFFSET(P8,-6,0))),"")</f>
        <v/>
      </c>
      <c r="R8" s="51"/>
      <c r="S8" s="23"/>
      <c r="T8" s="87"/>
    </row>
    <row r="9" spans="2:20" s="2" customFormat="1" ht="11.25" customHeight="1" x14ac:dyDescent="0.2">
      <c r="B9" s="81">
        <f t="shared" si="5"/>
        <v>45540</v>
      </c>
      <c r="C9" s="113">
        <f t="shared" si="6"/>
        <v>45540</v>
      </c>
      <c r="D9" s="34"/>
      <c r="E9" s="35"/>
      <c r="F9" s="147">
        <f t="shared" si="0"/>
        <v>0</v>
      </c>
      <c r="G9" s="34"/>
      <c r="H9" s="35"/>
      <c r="I9" s="147">
        <f t="shared" si="1"/>
        <v>0</v>
      </c>
      <c r="J9" s="34"/>
      <c r="K9" s="35"/>
      <c r="L9" s="147">
        <f t="shared" si="2"/>
        <v>0</v>
      </c>
      <c r="M9" s="34"/>
      <c r="N9" s="35"/>
      <c r="O9" s="147">
        <f t="shared" si="3"/>
        <v>0</v>
      </c>
      <c r="P9" s="148">
        <f t="shared" si="4"/>
        <v>0</v>
      </c>
      <c r="Q9" s="158" t="str">
        <f ca="1">IF(WEEKDAY(B9)=1,IF(DAY(B9)&lt;=6,SUM(P9:OFFSET(P9,-(DAY(B9)-1),0))+augustus!#REF!,SUM(P9:OFFSET(P9,-6,0))),"")</f>
        <v/>
      </c>
      <c r="R9" s="51"/>
      <c r="S9" s="23"/>
      <c r="T9" s="87"/>
    </row>
    <row r="10" spans="2:20" s="2" customFormat="1" ht="11.25" customHeight="1" x14ac:dyDescent="0.2">
      <c r="B10" s="81">
        <f t="shared" si="5"/>
        <v>45541</v>
      </c>
      <c r="C10" s="113">
        <f t="shared" si="6"/>
        <v>45541</v>
      </c>
      <c r="D10" s="34"/>
      <c r="E10" s="35"/>
      <c r="F10" s="147">
        <f t="shared" si="0"/>
        <v>0</v>
      </c>
      <c r="G10" s="34"/>
      <c r="H10" s="35"/>
      <c r="I10" s="147">
        <f t="shared" si="1"/>
        <v>0</v>
      </c>
      <c r="J10" s="34"/>
      <c r="K10" s="35"/>
      <c r="L10" s="147">
        <f t="shared" si="2"/>
        <v>0</v>
      </c>
      <c r="M10" s="34"/>
      <c r="N10" s="35"/>
      <c r="O10" s="147">
        <f t="shared" si="3"/>
        <v>0</v>
      </c>
      <c r="P10" s="148">
        <f t="shared" si="4"/>
        <v>0</v>
      </c>
      <c r="Q10" s="158" t="str">
        <f ca="1">IF(WEEKDAY(B10)=1,IF(DAY(B10)&lt;=6,SUM(P10:OFFSET(P10,-(DAY(B10)-1),0))+augustus!#REF!,SUM(P10:OFFSET(P10,-6,0))),"")</f>
        <v/>
      </c>
      <c r="R10" s="51"/>
      <c r="S10" s="23"/>
      <c r="T10" s="87"/>
    </row>
    <row r="11" spans="2:20" s="2" customFormat="1" ht="11.25" customHeight="1" x14ac:dyDescent="0.2">
      <c r="B11" s="81">
        <f t="shared" si="5"/>
        <v>45542</v>
      </c>
      <c r="C11" s="113">
        <f t="shared" si="6"/>
        <v>45542</v>
      </c>
      <c r="D11" s="34"/>
      <c r="E11" s="35"/>
      <c r="F11" s="147">
        <f t="shared" si="0"/>
        <v>0</v>
      </c>
      <c r="G11" s="34"/>
      <c r="H11" s="35"/>
      <c r="I11" s="147">
        <f t="shared" si="1"/>
        <v>0</v>
      </c>
      <c r="J11" s="34"/>
      <c r="K11" s="35"/>
      <c r="L11" s="147">
        <f t="shared" si="2"/>
        <v>0</v>
      </c>
      <c r="M11" s="34"/>
      <c r="N11" s="35"/>
      <c r="O11" s="147">
        <f t="shared" si="3"/>
        <v>0</v>
      </c>
      <c r="P11" s="148">
        <f t="shared" si="4"/>
        <v>0</v>
      </c>
      <c r="Q11" s="158" t="str">
        <f ca="1">IF(WEEKDAY(B11)=1,IF(DAY(B11)&lt;=6,SUM(P11:OFFSET(P11,-(DAY(B11)-1),0))+augustus!#REF!,SUM(P11:OFFSET(P11,-6,0))),"")</f>
        <v/>
      </c>
      <c r="R11" s="51"/>
      <c r="S11" s="23"/>
      <c r="T11" s="87"/>
    </row>
    <row r="12" spans="2:20" s="2" customFormat="1" ht="11.25" customHeight="1" x14ac:dyDescent="0.2">
      <c r="B12" s="81">
        <f t="shared" si="5"/>
        <v>45543</v>
      </c>
      <c r="C12" s="113">
        <f t="shared" si="6"/>
        <v>45543</v>
      </c>
      <c r="D12" s="34"/>
      <c r="E12" s="35"/>
      <c r="F12" s="147">
        <f t="shared" si="0"/>
        <v>0</v>
      </c>
      <c r="G12" s="34"/>
      <c r="H12" s="35"/>
      <c r="I12" s="147">
        <f t="shared" si="1"/>
        <v>0</v>
      </c>
      <c r="J12" s="34"/>
      <c r="K12" s="35"/>
      <c r="L12" s="147">
        <f t="shared" si="2"/>
        <v>0</v>
      </c>
      <c r="M12" s="34"/>
      <c r="N12" s="35"/>
      <c r="O12" s="147">
        <f t="shared" si="3"/>
        <v>0</v>
      </c>
      <c r="P12" s="148">
        <f t="shared" si="4"/>
        <v>0</v>
      </c>
      <c r="Q12" s="158">
        <f ca="1">IF(WEEKDAY(B12)=1,IF(DAY(B12)&lt;=6,SUM(P12:OFFSET(P12,-(DAY(B12)-1),0))+augustus!#REF!,SUM(P12:OFFSET(P12,-6,0))),"")</f>
        <v>0</v>
      </c>
      <c r="R12" s="51"/>
      <c r="S12" s="23"/>
      <c r="T12" s="87"/>
    </row>
    <row r="13" spans="2:20" s="2" customFormat="1" ht="11.25" customHeight="1" x14ac:dyDescent="0.2">
      <c r="B13" s="81">
        <f t="shared" si="5"/>
        <v>45544</v>
      </c>
      <c r="C13" s="113">
        <f t="shared" si="6"/>
        <v>45544</v>
      </c>
      <c r="D13" s="34"/>
      <c r="E13" s="35"/>
      <c r="F13" s="147">
        <f t="shared" si="0"/>
        <v>0</v>
      </c>
      <c r="G13" s="34"/>
      <c r="H13" s="35"/>
      <c r="I13" s="147">
        <f t="shared" si="1"/>
        <v>0</v>
      </c>
      <c r="J13" s="34"/>
      <c r="K13" s="35"/>
      <c r="L13" s="147">
        <f t="shared" si="2"/>
        <v>0</v>
      </c>
      <c r="M13" s="34"/>
      <c r="N13" s="35"/>
      <c r="O13" s="147">
        <f t="shared" si="3"/>
        <v>0</v>
      </c>
      <c r="P13" s="148">
        <f t="shared" si="4"/>
        <v>0</v>
      </c>
      <c r="Q13" s="158" t="str">
        <f ca="1">IF(WEEKDAY(B13)=1,IF(DAY(B13)&lt;=6,SUM(P13:OFFSET(P13,-(DAY(B13)-1),0))+augustus!#REF!,SUM(P13:OFFSET(P13,-6,0))),"")</f>
        <v/>
      </c>
      <c r="R13" s="51"/>
      <c r="S13" s="23"/>
      <c r="T13" s="87"/>
    </row>
    <row r="14" spans="2:20" s="2" customFormat="1" ht="11.25" customHeight="1" x14ac:dyDescent="0.2">
      <c r="B14" s="81">
        <f t="shared" si="5"/>
        <v>45545</v>
      </c>
      <c r="C14" s="113">
        <f t="shared" si="6"/>
        <v>45545</v>
      </c>
      <c r="D14" s="34"/>
      <c r="E14" s="35"/>
      <c r="F14" s="147">
        <f t="shared" si="0"/>
        <v>0</v>
      </c>
      <c r="G14" s="34"/>
      <c r="H14" s="35"/>
      <c r="I14" s="147">
        <f t="shared" si="1"/>
        <v>0</v>
      </c>
      <c r="J14" s="34"/>
      <c r="K14" s="35"/>
      <c r="L14" s="147">
        <f t="shared" si="2"/>
        <v>0</v>
      </c>
      <c r="M14" s="34"/>
      <c r="N14" s="35"/>
      <c r="O14" s="147">
        <f t="shared" si="3"/>
        <v>0</v>
      </c>
      <c r="P14" s="148">
        <f t="shared" si="4"/>
        <v>0</v>
      </c>
      <c r="Q14" s="158" t="str">
        <f ca="1">IF(WEEKDAY(B14)=1,IF(DAY(B14)&lt;=6,SUM(P14:OFFSET(P14,-(DAY(B14)-1),0))+augustus!#REF!,SUM(P14:OFFSET(P14,-6,0))),"")</f>
        <v/>
      </c>
      <c r="R14" s="51"/>
      <c r="S14" s="23"/>
      <c r="T14" s="87"/>
    </row>
    <row r="15" spans="2:20" s="2" customFormat="1" ht="11.25" customHeight="1" x14ac:dyDescent="0.2">
      <c r="B15" s="81">
        <f t="shared" si="5"/>
        <v>45546</v>
      </c>
      <c r="C15" s="113">
        <f t="shared" si="6"/>
        <v>45546</v>
      </c>
      <c r="D15" s="34"/>
      <c r="E15" s="35"/>
      <c r="F15" s="147">
        <f t="shared" si="0"/>
        <v>0</v>
      </c>
      <c r="G15" s="34"/>
      <c r="H15" s="35"/>
      <c r="I15" s="147">
        <f t="shared" si="1"/>
        <v>0</v>
      </c>
      <c r="J15" s="34"/>
      <c r="K15" s="35"/>
      <c r="L15" s="147">
        <f t="shared" si="2"/>
        <v>0</v>
      </c>
      <c r="M15" s="34"/>
      <c r="N15" s="35"/>
      <c r="O15" s="147">
        <f t="shared" si="3"/>
        <v>0</v>
      </c>
      <c r="P15" s="148">
        <f t="shared" si="4"/>
        <v>0</v>
      </c>
      <c r="Q15" s="158" t="str">
        <f ca="1">IF(WEEKDAY(B15)=1,IF(DAY(B15)&lt;=6,SUM(P15:OFFSET(P15,-(DAY(B15)-1),0))+augustus!#REF!,SUM(P15:OFFSET(P15,-6,0))),"")</f>
        <v/>
      </c>
      <c r="R15" s="51"/>
      <c r="S15" s="23"/>
      <c r="T15" s="87"/>
    </row>
    <row r="16" spans="2:20" s="2" customFormat="1" ht="11.25" customHeight="1" x14ac:dyDescent="0.2">
      <c r="B16" s="81">
        <f t="shared" si="5"/>
        <v>45547</v>
      </c>
      <c r="C16" s="113">
        <f t="shared" si="6"/>
        <v>45547</v>
      </c>
      <c r="D16" s="34"/>
      <c r="E16" s="35"/>
      <c r="F16" s="147">
        <f t="shared" si="0"/>
        <v>0</v>
      </c>
      <c r="G16" s="34"/>
      <c r="H16" s="35"/>
      <c r="I16" s="147">
        <f t="shared" si="1"/>
        <v>0</v>
      </c>
      <c r="J16" s="34"/>
      <c r="K16" s="35"/>
      <c r="L16" s="147">
        <f t="shared" si="2"/>
        <v>0</v>
      </c>
      <c r="M16" s="34"/>
      <c r="N16" s="35"/>
      <c r="O16" s="147">
        <f t="shared" si="3"/>
        <v>0</v>
      </c>
      <c r="P16" s="148">
        <f t="shared" si="4"/>
        <v>0</v>
      </c>
      <c r="Q16" s="158" t="str">
        <f ca="1">IF(WEEKDAY(B16)=1,IF(DAY(B16)&lt;=6,SUM(P16:OFFSET(P16,-(DAY(B16)-1),0))+augustus!#REF!,SUM(P16:OFFSET(P16,-6,0))),"")</f>
        <v/>
      </c>
      <c r="R16" s="51"/>
      <c r="S16" s="23"/>
      <c r="T16" s="87"/>
    </row>
    <row r="17" spans="2:20" s="2" customFormat="1" ht="11.25" customHeight="1" x14ac:dyDescent="0.2">
      <c r="B17" s="81">
        <f t="shared" si="5"/>
        <v>45548</v>
      </c>
      <c r="C17" s="113">
        <f t="shared" si="6"/>
        <v>45548</v>
      </c>
      <c r="D17" s="34"/>
      <c r="E17" s="35"/>
      <c r="F17" s="147">
        <f t="shared" si="0"/>
        <v>0</v>
      </c>
      <c r="G17" s="34"/>
      <c r="H17" s="35"/>
      <c r="I17" s="147">
        <f t="shared" si="1"/>
        <v>0</v>
      </c>
      <c r="J17" s="34"/>
      <c r="K17" s="35"/>
      <c r="L17" s="147">
        <f t="shared" si="2"/>
        <v>0</v>
      </c>
      <c r="M17" s="34"/>
      <c r="N17" s="35"/>
      <c r="O17" s="147">
        <f t="shared" si="3"/>
        <v>0</v>
      </c>
      <c r="P17" s="148">
        <f t="shared" si="4"/>
        <v>0</v>
      </c>
      <c r="Q17" s="158" t="str">
        <f ca="1">IF(WEEKDAY(B17)=1,IF(DAY(B17)&lt;=6,SUM(P17:OFFSET(P17,-(DAY(B17)-1),0))+augustus!#REF!,SUM(P17:OFFSET(P17,-6,0))),"")</f>
        <v/>
      </c>
      <c r="R17" s="51"/>
      <c r="S17" s="23"/>
      <c r="T17" s="87"/>
    </row>
    <row r="18" spans="2:20" s="2" customFormat="1" ht="11.25" customHeight="1" x14ac:dyDescent="0.2">
      <c r="B18" s="81">
        <f t="shared" si="5"/>
        <v>45549</v>
      </c>
      <c r="C18" s="113">
        <f t="shared" si="6"/>
        <v>45549</v>
      </c>
      <c r="D18" s="34"/>
      <c r="E18" s="35"/>
      <c r="F18" s="147">
        <f t="shared" si="0"/>
        <v>0</v>
      </c>
      <c r="G18" s="34"/>
      <c r="H18" s="35"/>
      <c r="I18" s="147">
        <f t="shared" si="1"/>
        <v>0</v>
      </c>
      <c r="J18" s="34"/>
      <c r="K18" s="35"/>
      <c r="L18" s="147">
        <f t="shared" si="2"/>
        <v>0</v>
      </c>
      <c r="M18" s="34"/>
      <c r="N18" s="35"/>
      <c r="O18" s="147">
        <f t="shared" si="3"/>
        <v>0</v>
      </c>
      <c r="P18" s="148">
        <f t="shared" si="4"/>
        <v>0</v>
      </c>
      <c r="Q18" s="158" t="str">
        <f ca="1">IF(WEEKDAY(B18)=1,IF(DAY(B18)&lt;=6,SUM(P18:OFFSET(P18,-(DAY(B18)-1),0)),SUM(P18:OFFSET(P18,-6,0))),"")</f>
        <v/>
      </c>
      <c r="R18" s="51"/>
      <c r="S18" s="23"/>
      <c r="T18" s="87"/>
    </row>
    <row r="19" spans="2:20" s="2" customFormat="1" ht="11.25" customHeight="1" x14ac:dyDescent="0.2">
      <c r="B19" s="81">
        <f t="shared" si="5"/>
        <v>45550</v>
      </c>
      <c r="C19" s="113">
        <f t="shared" si="6"/>
        <v>45550</v>
      </c>
      <c r="D19" s="34"/>
      <c r="E19" s="35"/>
      <c r="F19" s="147">
        <f t="shared" si="0"/>
        <v>0</v>
      </c>
      <c r="G19" s="34"/>
      <c r="H19" s="35"/>
      <c r="I19" s="147">
        <f t="shared" si="1"/>
        <v>0</v>
      </c>
      <c r="J19" s="34"/>
      <c r="K19" s="35"/>
      <c r="L19" s="147">
        <f t="shared" si="2"/>
        <v>0</v>
      </c>
      <c r="M19" s="34"/>
      <c r="N19" s="35"/>
      <c r="O19" s="147">
        <f t="shared" si="3"/>
        <v>0</v>
      </c>
      <c r="P19" s="148">
        <f t="shared" si="4"/>
        <v>0</v>
      </c>
      <c r="Q19" s="158">
        <f ca="1">IF(WEEKDAY(B19)=1,IF(DAY(B19)&lt;=6,SUM(P19:OFFSET(P19,-(DAY(B19)-1),0)),SUM(P19:OFFSET(P19,-6,0))),"")</f>
        <v>0</v>
      </c>
      <c r="R19" s="51"/>
      <c r="S19" s="23"/>
      <c r="T19" s="87"/>
    </row>
    <row r="20" spans="2:20" s="2" customFormat="1" ht="11.25" customHeight="1" x14ac:dyDescent="0.2">
      <c r="B20" s="81">
        <f t="shared" si="5"/>
        <v>45551</v>
      </c>
      <c r="C20" s="113">
        <f t="shared" si="6"/>
        <v>45551</v>
      </c>
      <c r="D20" s="34"/>
      <c r="E20" s="35"/>
      <c r="F20" s="147">
        <f t="shared" si="0"/>
        <v>0</v>
      </c>
      <c r="G20" s="34"/>
      <c r="H20" s="35"/>
      <c r="I20" s="147">
        <f t="shared" si="1"/>
        <v>0</v>
      </c>
      <c r="J20" s="34"/>
      <c r="K20" s="35"/>
      <c r="L20" s="147">
        <f t="shared" si="2"/>
        <v>0</v>
      </c>
      <c r="M20" s="34"/>
      <c r="N20" s="35"/>
      <c r="O20" s="147">
        <f t="shared" si="3"/>
        <v>0</v>
      </c>
      <c r="P20" s="148">
        <f t="shared" si="4"/>
        <v>0</v>
      </c>
      <c r="Q20" s="158" t="str">
        <f ca="1">IF(WEEKDAY(B20)=1,IF(DAY(B20)&lt;=6,SUM(P20:OFFSET(P20,-(DAY(B20)-1),0)),SUM(P20:OFFSET(P20,-6,0))),"")</f>
        <v/>
      </c>
      <c r="R20" s="51"/>
      <c r="S20" s="23"/>
      <c r="T20" s="87"/>
    </row>
    <row r="21" spans="2:20" s="2" customFormat="1" ht="11.25" customHeight="1" x14ac:dyDescent="0.2">
      <c r="B21" s="81">
        <f t="shared" si="5"/>
        <v>45552</v>
      </c>
      <c r="C21" s="113">
        <f t="shared" si="6"/>
        <v>45552</v>
      </c>
      <c r="D21" s="34"/>
      <c r="E21" s="35"/>
      <c r="F21" s="147">
        <f t="shared" si="0"/>
        <v>0</v>
      </c>
      <c r="G21" s="34"/>
      <c r="H21" s="35"/>
      <c r="I21" s="147">
        <f t="shared" si="1"/>
        <v>0</v>
      </c>
      <c r="J21" s="34"/>
      <c r="K21" s="35"/>
      <c r="L21" s="147">
        <f t="shared" si="2"/>
        <v>0</v>
      </c>
      <c r="M21" s="34"/>
      <c r="N21" s="35"/>
      <c r="O21" s="147">
        <f t="shared" si="3"/>
        <v>0</v>
      </c>
      <c r="P21" s="148">
        <f t="shared" si="4"/>
        <v>0</v>
      </c>
      <c r="Q21" s="158" t="str">
        <f ca="1">IF(WEEKDAY(B21)=1,IF(DAY(B21)&lt;=6,SUM(P21:OFFSET(P21,-(DAY(B21)-1),0)),SUM(P21:OFFSET(P21,-6,0))),"")</f>
        <v/>
      </c>
      <c r="R21" s="51"/>
      <c r="S21" s="23"/>
      <c r="T21" s="87"/>
    </row>
    <row r="22" spans="2:20" s="2" customFormat="1" ht="11.25" customHeight="1" x14ac:dyDescent="0.2">
      <c r="B22" s="81">
        <f t="shared" si="5"/>
        <v>45553</v>
      </c>
      <c r="C22" s="113">
        <f t="shared" si="6"/>
        <v>45553</v>
      </c>
      <c r="D22" s="34"/>
      <c r="E22" s="35"/>
      <c r="F22" s="147">
        <f t="shared" si="0"/>
        <v>0</v>
      </c>
      <c r="G22" s="34"/>
      <c r="H22" s="35"/>
      <c r="I22" s="147">
        <f t="shared" si="1"/>
        <v>0</v>
      </c>
      <c r="J22" s="34"/>
      <c r="K22" s="35"/>
      <c r="L22" s="147">
        <f t="shared" si="2"/>
        <v>0</v>
      </c>
      <c r="M22" s="34"/>
      <c r="N22" s="35"/>
      <c r="O22" s="147">
        <f t="shared" si="3"/>
        <v>0</v>
      </c>
      <c r="P22" s="148">
        <f t="shared" si="4"/>
        <v>0</v>
      </c>
      <c r="Q22" s="158" t="str">
        <f ca="1">IF(WEEKDAY(B22)=1,IF(DAY(B22)&lt;=6,SUM(P22:OFFSET(P22,-(DAY(B22)-1),0)),SUM(P22:OFFSET(P22,-6,0))),"")</f>
        <v/>
      </c>
      <c r="R22" s="51"/>
      <c r="S22" s="23"/>
      <c r="T22" s="87"/>
    </row>
    <row r="23" spans="2:20" s="2" customFormat="1" ht="11.25" customHeight="1" x14ac:dyDescent="0.2">
      <c r="B23" s="81">
        <f t="shared" si="5"/>
        <v>45554</v>
      </c>
      <c r="C23" s="113">
        <f t="shared" si="6"/>
        <v>45554</v>
      </c>
      <c r="D23" s="34"/>
      <c r="E23" s="35"/>
      <c r="F23" s="147">
        <f t="shared" si="0"/>
        <v>0</v>
      </c>
      <c r="G23" s="34"/>
      <c r="H23" s="35"/>
      <c r="I23" s="147">
        <f t="shared" si="1"/>
        <v>0</v>
      </c>
      <c r="J23" s="34"/>
      <c r="K23" s="35"/>
      <c r="L23" s="147">
        <f t="shared" si="2"/>
        <v>0</v>
      </c>
      <c r="M23" s="34"/>
      <c r="N23" s="35"/>
      <c r="O23" s="147">
        <f t="shared" si="3"/>
        <v>0</v>
      </c>
      <c r="P23" s="148">
        <f t="shared" si="4"/>
        <v>0</v>
      </c>
      <c r="Q23" s="158" t="str">
        <f ca="1">IF(WEEKDAY(B23)=1,IF(DAY(B23)&lt;=6,SUM(P23:OFFSET(P23,-(DAY(B23)-1),0)),SUM(P23:OFFSET(P23,-6,0))),"")</f>
        <v/>
      </c>
      <c r="R23" s="51"/>
      <c r="S23" s="23"/>
      <c r="T23" s="87"/>
    </row>
    <row r="24" spans="2:20" s="2" customFormat="1" ht="11.25" customHeight="1" x14ac:dyDescent="0.2">
      <c r="B24" s="81">
        <f t="shared" si="5"/>
        <v>45555</v>
      </c>
      <c r="C24" s="113">
        <f t="shared" si="6"/>
        <v>45555</v>
      </c>
      <c r="D24" s="34"/>
      <c r="E24" s="35"/>
      <c r="F24" s="147">
        <f t="shared" si="0"/>
        <v>0</v>
      </c>
      <c r="G24" s="34"/>
      <c r="H24" s="35"/>
      <c r="I24" s="147">
        <f t="shared" si="1"/>
        <v>0</v>
      </c>
      <c r="J24" s="34"/>
      <c r="K24" s="35"/>
      <c r="L24" s="147">
        <f t="shared" si="2"/>
        <v>0</v>
      </c>
      <c r="M24" s="34"/>
      <c r="N24" s="35"/>
      <c r="O24" s="147">
        <f t="shared" si="3"/>
        <v>0</v>
      </c>
      <c r="P24" s="148">
        <f t="shared" si="4"/>
        <v>0</v>
      </c>
      <c r="Q24" s="158" t="str">
        <f ca="1">IF(WEEKDAY(B24)=1,IF(DAY(B24)&lt;=6,SUM(P24:OFFSET(P24,-(DAY(B24)-1),0)),SUM(P24:OFFSET(P24,-6,0))),"")</f>
        <v/>
      </c>
      <c r="R24" s="51"/>
      <c r="S24" s="23"/>
      <c r="T24" s="87"/>
    </row>
    <row r="25" spans="2:20" s="2" customFormat="1" ht="11.25" customHeight="1" x14ac:dyDescent="0.2">
      <c r="B25" s="81">
        <f t="shared" si="5"/>
        <v>45556</v>
      </c>
      <c r="C25" s="113">
        <f t="shared" si="6"/>
        <v>45556</v>
      </c>
      <c r="D25" s="34"/>
      <c r="E25" s="35"/>
      <c r="F25" s="147">
        <f t="shared" si="0"/>
        <v>0</v>
      </c>
      <c r="G25" s="34"/>
      <c r="H25" s="35"/>
      <c r="I25" s="147">
        <f t="shared" si="1"/>
        <v>0</v>
      </c>
      <c r="J25" s="34"/>
      <c r="K25" s="35"/>
      <c r="L25" s="147">
        <f t="shared" si="2"/>
        <v>0</v>
      </c>
      <c r="M25" s="34"/>
      <c r="N25" s="35"/>
      <c r="O25" s="147">
        <f t="shared" si="3"/>
        <v>0</v>
      </c>
      <c r="P25" s="148">
        <f t="shared" si="4"/>
        <v>0</v>
      </c>
      <c r="Q25" s="158" t="str">
        <f ca="1">IF(WEEKDAY(B25)=1,IF(DAY(B25)&lt;=6,SUM(P25:OFFSET(P25,-(DAY(B25)-1),0)),SUM(P25:OFFSET(P25,-6,0))),"")</f>
        <v/>
      </c>
      <c r="R25" s="51"/>
      <c r="S25" s="23"/>
      <c r="T25" s="87"/>
    </row>
    <row r="26" spans="2:20" s="2" customFormat="1" ht="11.25" customHeight="1" x14ac:dyDescent="0.2">
      <c r="B26" s="81">
        <f t="shared" si="5"/>
        <v>45557</v>
      </c>
      <c r="C26" s="113">
        <f t="shared" si="6"/>
        <v>45557</v>
      </c>
      <c r="D26" s="34"/>
      <c r="E26" s="35"/>
      <c r="F26" s="147">
        <f t="shared" si="0"/>
        <v>0</v>
      </c>
      <c r="G26" s="34"/>
      <c r="H26" s="35"/>
      <c r="I26" s="147">
        <f t="shared" si="1"/>
        <v>0</v>
      </c>
      <c r="J26" s="34"/>
      <c r="K26" s="35"/>
      <c r="L26" s="147">
        <f t="shared" si="2"/>
        <v>0</v>
      </c>
      <c r="M26" s="34"/>
      <c r="N26" s="35"/>
      <c r="O26" s="147">
        <f t="shared" si="3"/>
        <v>0</v>
      </c>
      <c r="P26" s="148">
        <f t="shared" si="4"/>
        <v>0</v>
      </c>
      <c r="Q26" s="158">
        <f ca="1">IF(WEEKDAY(B26)=1,IF(DAY(B26)&lt;=6,SUM(P26:OFFSET(P26,-(DAY(B26)-1),0)),SUM(P26:OFFSET(P26,-6,0))),"")</f>
        <v>0</v>
      </c>
      <c r="R26" s="51"/>
      <c r="S26" s="23"/>
      <c r="T26" s="87"/>
    </row>
    <row r="27" spans="2:20" s="2" customFormat="1" ht="11.25" customHeight="1" x14ac:dyDescent="0.2">
      <c r="B27" s="81">
        <f t="shared" si="5"/>
        <v>45558</v>
      </c>
      <c r="C27" s="113">
        <f t="shared" si="6"/>
        <v>45558</v>
      </c>
      <c r="D27" s="34"/>
      <c r="E27" s="35"/>
      <c r="F27" s="147">
        <f t="shared" si="0"/>
        <v>0</v>
      </c>
      <c r="G27" s="34"/>
      <c r="H27" s="35"/>
      <c r="I27" s="147">
        <f t="shared" si="1"/>
        <v>0</v>
      </c>
      <c r="J27" s="34"/>
      <c r="K27" s="35"/>
      <c r="L27" s="147">
        <f t="shared" si="2"/>
        <v>0</v>
      </c>
      <c r="M27" s="34"/>
      <c r="N27" s="35"/>
      <c r="O27" s="147">
        <f t="shared" si="3"/>
        <v>0</v>
      </c>
      <c r="P27" s="148">
        <f t="shared" si="4"/>
        <v>0</v>
      </c>
      <c r="Q27" s="158" t="str">
        <f ca="1">IF(WEEKDAY(B27)=1,IF(DAY(B27)&lt;=6,SUM(P27:OFFSET(P27,-(DAY(B27)-1),0)),SUM(P27:OFFSET(P27,-6,0))),"")</f>
        <v/>
      </c>
      <c r="R27" s="51"/>
      <c r="S27" s="23"/>
      <c r="T27" s="87"/>
    </row>
    <row r="28" spans="2:20" s="2" customFormat="1" ht="11.25" customHeight="1" x14ac:dyDescent="0.2">
      <c r="B28" s="81">
        <f t="shared" si="5"/>
        <v>45559</v>
      </c>
      <c r="C28" s="113">
        <f t="shared" si="6"/>
        <v>45559</v>
      </c>
      <c r="D28" s="34"/>
      <c r="E28" s="35"/>
      <c r="F28" s="147">
        <f t="shared" si="0"/>
        <v>0</v>
      </c>
      <c r="G28" s="34"/>
      <c r="H28" s="35"/>
      <c r="I28" s="147">
        <f t="shared" si="1"/>
        <v>0</v>
      </c>
      <c r="J28" s="34"/>
      <c r="K28" s="35"/>
      <c r="L28" s="147">
        <f t="shared" si="2"/>
        <v>0</v>
      </c>
      <c r="M28" s="34"/>
      <c r="N28" s="35"/>
      <c r="O28" s="147">
        <f t="shared" si="3"/>
        <v>0</v>
      </c>
      <c r="P28" s="148">
        <f t="shared" si="4"/>
        <v>0</v>
      </c>
      <c r="Q28" s="158" t="str">
        <f ca="1">IF(WEEKDAY(B28)=1,IF(DAY(B28)&lt;=6,SUM(P28:OFFSET(P28,-(DAY(B28)-1),0)),SUM(P28:OFFSET(P28,-6,0))),"")</f>
        <v/>
      </c>
      <c r="R28" s="51"/>
      <c r="S28" s="23"/>
      <c r="T28" s="87"/>
    </row>
    <row r="29" spans="2:20" s="2" customFormat="1" ht="11.25" customHeight="1" x14ac:dyDescent="0.2">
      <c r="B29" s="81">
        <f t="shared" si="5"/>
        <v>45560</v>
      </c>
      <c r="C29" s="113">
        <f t="shared" si="6"/>
        <v>45560</v>
      </c>
      <c r="D29" s="34"/>
      <c r="E29" s="35"/>
      <c r="F29" s="147">
        <f t="shared" si="0"/>
        <v>0</v>
      </c>
      <c r="G29" s="34"/>
      <c r="H29" s="35"/>
      <c r="I29" s="147">
        <f t="shared" si="1"/>
        <v>0</v>
      </c>
      <c r="J29" s="34"/>
      <c r="K29" s="35"/>
      <c r="L29" s="147">
        <f t="shared" si="2"/>
        <v>0</v>
      </c>
      <c r="M29" s="34"/>
      <c r="N29" s="35"/>
      <c r="O29" s="147">
        <f t="shared" si="3"/>
        <v>0</v>
      </c>
      <c r="P29" s="148">
        <f t="shared" si="4"/>
        <v>0</v>
      </c>
      <c r="Q29" s="158" t="str">
        <f ca="1">IF(WEEKDAY(B29)=1,IF(DAY(B29)&lt;=6,SUM(P29:OFFSET(P29,-(DAY(B29)-1),0)),SUM(P29:OFFSET(P29,-6,0))),"")</f>
        <v/>
      </c>
      <c r="R29" s="51"/>
      <c r="S29" s="23"/>
      <c r="T29" s="87"/>
    </row>
    <row r="30" spans="2:20" s="2" customFormat="1" ht="11.25" customHeight="1" x14ac:dyDescent="0.2">
      <c r="B30" s="81">
        <f t="shared" si="5"/>
        <v>45561</v>
      </c>
      <c r="C30" s="113">
        <f t="shared" si="6"/>
        <v>45561</v>
      </c>
      <c r="D30" s="34"/>
      <c r="E30" s="35"/>
      <c r="F30" s="147">
        <f t="shared" si="0"/>
        <v>0</v>
      </c>
      <c r="G30" s="34"/>
      <c r="H30" s="35"/>
      <c r="I30" s="147">
        <f t="shared" si="1"/>
        <v>0</v>
      </c>
      <c r="J30" s="34"/>
      <c r="K30" s="35"/>
      <c r="L30" s="147">
        <f t="shared" si="2"/>
        <v>0</v>
      </c>
      <c r="M30" s="34"/>
      <c r="N30" s="35"/>
      <c r="O30" s="147">
        <f t="shared" si="3"/>
        <v>0</v>
      </c>
      <c r="P30" s="148">
        <f t="shared" si="4"/>
        <v>0</v>
      </c>
      <c r="Q30" s="158" t="str">
        <f ca="1">IF(WEEKDAY(B30)=1,IF(DAY(B30)&lt;=6,SUM(P30:OFFSET(P30,-(DAY(B30)-1),0)),SUM(P30:OFFSET(P30,-6,0))),"")</f>
        <v/>
      </c>
      <c r="R30" s="51"/>
      <c r="S30" s="23"/>
      <c r="T30" s="87"/>
    </row>
    <row r="31" spans="2:20" s="2" customFormat="1" ht="11.25" customHeight="1" x14ac:dyDescent="0.2">
      <c r="B31" s="81">
        <f t="shared" si="5"/>
        <v>45562</v>
      </c>
      <c r="C31" s="113">
        <f t="shared" si="6"/>
        <v>45562</v>
      </c>
      <c r="D31" s="34"/>
      <c r="E31" s="35"/>
      <c r="F31" s="147">
        <f t="shared" si="0"/>
        <v>0</v>
      </c>
      <c r="G31" s="34"/>
      <c r="H31" s="35"/>
      <c r="I31" s="147">
        <f t="shared" si="1"/>
        <v>0</v>
      </c>
      <c r="J31" s="34"/>
      <c r="K31" s="35"/>
      <c r="L31" s="147">
        <f t="shared" si="2"/>
        <v>0</v>
      </c>
      <c r="M31" s="34"/>
      <c r="N31" s="35"/>
      <c r="O31" s="147">
        <f t="shared" si="3"/>
        <v>0</v>
      </c>
      <c r="P31" s="148">
        <f t="shared" si="4"/>
        <v>0</v>
      </c>
      <c r="Q31" s="158" t="str">
        <f ca="1">IF(WEEKDAY(B31)=1,IF(DAY(B31)&lt;=6,SUM(P31:OFFSET(P31,-(DAY(B31)-1),0)),SUM(P31:OFFSET(P31,-6,0))),"")</f>
        <v/>
      </c>
      <c r="R31" s="51"/>
      <c r="S31" s="23"/>
      <c r="T31" s="87"/>
    </row>
    <row r="32" spans="2:20" s="2" customFormat="1" ht="11.25" customHeight="1" x14ac:dyDescent="0.2">
      <c r="B32" s="81">
        <f t="shared" si="5"/>
        <v>45563</v>
      </c>
      <c r="C32" s="113">
        <f t="shared" si="6"/>
        <v>45563</v>
      </c>
      <c r="D32" s="34"/>
      <c r="E32" s="35"/>
      <c r="F32" s="147">
        <f t="shared" si="0"/>
        <v>0</v>
      </c>
      <c r="G32" s="34"/>
      <c r="H32" s="150"/>
      <c r="I32" s="147">
        <f t="shared" si="1"/>
        <v>0</v>
      </c>
      <c r="J32" s="34"/>
      <c r="K32" s="35"/>
      <c r="L32" s="147">
        <f t="shared" si="2"/>
        <v>0</v>
      </c>
      <c r="M32" s="34"/>
      <c r="N32" s="35"/>
      <c r="O32" s="147">
        <f t="shared" si="3"/>
        <v>0</v>
      </c>
      <c r="P32" s="148">
        <f t="shared" si="4"/>
        <v>0</v>
      </c>
      <c r="Q32" s="158" t="str">
        <f ca="1">IF(WEEKDAY(B32)=1,IF(DAY(B32)&lt;=6,SUM(P32:OFFSET(P32,-(DAY(B32)-1),0)),SUM(P32:OFFSET(P32,-6,0))),"")</f>
        <v/>
      </c>
      <c r="R32" s="51"/>
      <c r="S32" s="23"/>
      <c r="T32" s="87"/>
    </row>
    <row r="33" spans="2:20" s="2" customFormat="1" ht="11.25" customHeight="1" x14ac:dyDescent="0.2">
      <c r="B33" s="81">
        <f t="shared" si="5"/>
        <v>45564</v>
      </c>
      <c r="C33" s="113">
        <f t="shared" si="6"/>
        <v>45564</v>
      </c>
      <c r="D33" s="34"/>
      <c r="E33" s="35"/>
      <c r="F33" s="147">
        <f t="shared" si="0"/>
        <v>0</v>
      </c>
      <c r="G33" s="34"/>
      <c r="H33" s="35"/>
      <c r="I33" s="147">
        <f t="shared" si="1"/>
        <v>0</v>
      </c>
      <c r="J33" s="34"/>
      <c r="K33" s="35"/>
      <c r="L33" s="147">
        <f t="shared" si="2"/>
        <v>0</v>
      </c>
      <c r="M33" s="34"/>
      <c r="N33" s="35"/>
      <c r="O33" s="147">
        <f t="shared" si="3"/>
        <v>0</v>
      </c>
      <c r="P33" s="148">
        <f t="shared" si="4"/>
        <v>0</v>
      </c>
      <c r="Q33" s="158">
        <f ca="1">IF(WEEKDAY(B33)=1,IF(DAY(B33)&lt;=6,SUM(P33:OFFSET(P33,-(DAY(B33)-1),0)),SUM(P33:OFFSET(P33,-6,0))),"")</f>
        <v>0</v>
      </c>
      <c r="R33" s="51"/>
      <c r="S33" s="23"/>
      <c r="T33" s="87"/>
    </row>
    <row r="34" spans="2:20" s="2" customFormat="1" ht="11.25" customHeight="1" x14ac:dyDescent="0.2">
      <c r="B34" s="81">
        <f>B33+1</f>
        <v>45565</v>
      </c>
      <c r="C34" s="114">
        <f>C33+1</f>
        <v>45565</v>
      </c>
      <c r="D34" s="36"/>
      <c r="E34" s="37"/>
      <c r="F34" s="147">
        <f t="shared" si="0"/>
        <v>0</v>
      </c>
      <c r="G34" s="36"/>
      <c r="H34" s="37"/>
      <c r="I34" s="147">
        <f t="shared" si="1"/>
        <v>0</v>
      </c>
      <c r="J34" s="36"/>
      <c r="K34" s="37"/>
      <c r="L34" s="147">
        <f t="shared" si="2"/>
        <v>0</v>
      </c>
      <c r="M34" s="36"/>
      <c r="N34" s="37"/>
      <c r="O34" s="147">
        <f t="shared" si="3"/>
        <v>0</v>
      </c>
      <c r="P34" s="148">
        <f t="shared" si="4"/>
        <v>0</v>
      </c>
      <c r="Q34" s="158" t="str">
        <f ca="1">IF(WEEKDAY(B34)=1,IF(DAY(B34)&lt;=6,SUM(P34:OFFSET(P34,-(DAY(B34)-1),0)),SUM(P34:OFFSET(P34,-6,0))),"")</f>
        <v/>
      </c>
      <c r="R34" s="52"/>
      <c r="S34" s="26"/>
      <c r="T34" s="87">
        <f ca="1">IF(WEEKDAY(B34)=1,0,SUM(P34:OFFSET(P34,-(WEEKDAY(B34)-2),0)))</f>
        <v>0</v>
      </c>
    </row>
    <row r="35" spans="2:20" s="2" customFormat="1" ht="11.25" customHeight="1" thickBot="1" x14ac:dyDescent="0.25">
      <c r="B35" s="115"/>
      <c r="C35" s="83"/>
      <c r="D35" s="38"/>
      <c r="E35" s="16"/>
      <c r="F35" s="146">
        <f t="shared" si="0"/>
        <v>0</v>
      </c>
      <c r="G35" s="38"/>
      <c r="H35" s="16"/>
      <c r="I35" s="146">
        <f t="shared" si="1"/>
        <v>0</v>
      </c>
      <c r="J35" s="38"/>
      <c r="K35" s="16"/>
      <c r="L35" s="146">
        <f t="shared" si="2"/>
        <v>0</v>
      </c>
      <c r="M35" s="38"/>
      <c r="N35" s="16"/>
      <c r="O35" s="146">
        <f t="shared" si="3"/>
        <v>0</v>
      </c>
      <c r="P35" s="149">
        <f t="shared" si="4"/>
        <v>0</v>
      </c>
      <c r="Q35" s="159" t="str">
        <f ca="1">IF(WEEKDAY(B35)=1,IF(DAY(B35)&lt;=6,SUM(P35:OFFSET(P35,-(DAY(B35)-1),0)),SUM(P35:OFFSET(P35,-6,0))),"")</f>
        <v/>
      </c>
      <c r="R35" s="31"/>
      <c r="S35" s="30"/>
      <c r="T35" s="87"/>
    </row>
    <row r="36" spans="2:20" s="2" customFormat="1" ht="14.25" customHeight="1" thickTop="1" x14ac:dyDescent="0.2">
      <c r="B36" s="85"/>
      <c r="C36" s="86" t="s">
        <v>4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  <c r="Q36" s="88"/>
      <c r="R36" s="87" t="s">
        <v>15</v>
      </c>
      <c r="S36" s="89"/>
      <c r="T36" s="87"/>
    </row>
    <row r="37" spans="2:20" ht="14.25" customHeight="1" x14ac:dyDescent="0.3">
      <c r="B37" s="62"/>
      <c r="C37" s="90" t="s">
        <v>4</v>
      </c>
      <c r="D37" s="117" t="s">
        <v>5</v>
      </c>
      <c r="E37" s="117"/>
      <c r="F37" s="117"/>
      <c r="G37" s="133">
        <f>augustus!G40</f>
        <v>0</v>
      </c>
      <c r="H37" s="63"/>
      <c r="I37" s="63"/>
      <c r="J37" s="63"/>
      <c r="K37" s="63"/>
      <c r="L37" s="91"/>
      <c r="M37" s="91"/>
      <c r="N37" s="92" t="s">
        <v>13</v>
      </c>
      <c r="O37" s="63"/>
      <c r="P37" s="6">
        <f>SUM(P4:P34)</f>
        <v>0</v>
      </c>
      <c r="Q37" s="118"/>
      <c r="R37" s="87" t="s">
        <v>16</v>
      </c>
      <c r="S37" s="116"/>
      <c r="T37" s="63"/>
    </row>
    <row r="38" spans="2:20" ht="14.25" customHeight="1" x14ac:dyDescent="0.25">
      <c r="B38" s="62"/>
      <c r="C38" s="90" t="s">
        <v>4</v>
      </c>
      <c r="D38" s="117" t="s">
        <v>6</v>
      </c>
      <c r="E38" s="117"/>
      <c r="F38" s="117"/>
      <c r="G38" s="56"/>
      <c r="H38" s="63"/>
      <c r="I38" s="63"/>
      <c r="J38" s="63"/>
      <c r="K38" s="63"/>
      <c r="L38" s="179" t="s">
        <v>35</v>
      </c>
      <c r="M38" s="179"/>
      <c r="N38" s="179"/>
      <c r="O38" s="63"/>
      <c r="P38" s="57"/>
      <c r="Q38" s="94"/>
      <c r="R38" s="87" t="s">
        <v>17</v>
      </c>
      <c r="S38" s="116"/>
      <c r="T38" s="63"/>
    </row>
    <row r="39" spans="2:20" ht="14.25" customHeight="1" x14ac:dyDescent="0.25">
      <c r="B39" s="62"/>
      <c r="C39" s="90" t="s">
        <v>4</v>
      </c>
      <c r="D39" s="117"/>
      <c r="E39" s="117"/>
      <c r="F39" s="117"/>
      <c r="G39" s="63"/>
      <c r="H39" s="63"/>
      <c r="I39" s="63"/>
      <c r="J39" s="63"/>
      <c r="K39" s="63"/>
      <c r="L39" s="91"/>
      <c r="M39" s="91"/>
      <c r="N39" s="91"/>
      <c r="O39" s="63"/>
      <c r="P39" s="94"/>
      <c r="Q39" s="94"/>
      <c r="R39" s="87" t="s">
        <v>18</v>
      </c>
      <c r="S39" s="116"/>
      <c r="T39" s="63"/>
    </row>
    <row r="40" spans="2:20" ht="14.25" customHeight="1" x14ac:dyDescent="0.25">
      <c r="B40" s="62"/>
      <c r="C40" s="90" t="s">
        <v>4</v>
      </c>
      <c r="D40" s="199" t="s">
        <v>7</v>
      </c>
      <c r="E40" s="199"/>
      <c r="F40" s="199"/>
      <c r="G40" s="104">
        <f>G37-G38</f>
        <v>0</v>
      </c>
      <c r="H40" s="63"/>
      <c r="I40" s="63"/>
      <c r="J40" s="63"/>
      <c r="K40" s="63"/>
      <c r="L40" s="91"/>
      <c r="M40" s="180" t="s">
        <v>41</v>
      </c>
      <c r="N40" s="200"/>
      <c r="O40" s="63"/>
      <c r="P40" s="6">
        <f>P37-P38</f>
        <v>0</v>
      </c>
      <c r="Q40" s="94"/>
      <c r="R40" s="87" t="s">
        <v>19</v>
      </c>
      <c r="S40" s="116"/>
      <c r="T40" s="63"/>
    </row>
    <row r="41" spans="2:20" ht="10.5" customHeight="1" thickBot="1" x14ac:dyDescent="0.3">
      <c r="B41" s="65"/>
      <c r="C41" s="97" t="s">
        <v>4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8"/>
      <c r="Q41" s="68"/>
      <c r="R41" s="69"/>
      <c r="S41" s="66"/>
      <c r="T41" s="63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1F81ECF785240B265EC4E621B110C" ma:contentTypeVersion="11" ma:contentTypeDescription="Een nieuw document maken." ma:contentTypeScope="" ma:versionID="5cd2af9c248c3a89985a3b2438631972">
  <xsd:schema xmlns:xsd="http://www.w3.org/2001/XMLSchema" xmlns:xs="http://www.w3.org/2001/XMLSchema" xmlns:p="http://schemas.microsoft.com/office/2006/metadata/properties" xmlns:ns3="f28bcd1f-ca7e-456e-8b77-1e9c6089882c" targetNamespace="http://schemas.microsoft.com/office/2006/metadata/properties" ma:root="true" ma:fieldsID="0a4d016754b6b8f99195aeb45867cd17" ns3:_="">
    <xsd:import namespace="f28bcd1f-ca7e-456e-8b77-1e9c608988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bcd1f-ca7e-456e-8b77-1e9c608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DF496E-F9C3-4826-A584-A2A00CC125E9}">
  <ds:schemaRefs>
    <ds:schemaRef ds:uri="http://purl.org/dc/terms/"/>
    <ds:schemaRef ds:uri="http://schemas.openxmlformats.org/package/2006/metadata/core-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247EB4-C72A-41C2-A7D0-41770D54B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60EDEF-9695-425B-A650-1FFA4D71C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Marjan Broer</cp:lastModifiedBy>
  <cp:lastPrinted>2007-02-02T10:13:47Z</cp:lastPrinted>
  <dcterms:created xsi:type="dcterms:W3CDTF">2007-01-30T09:24:31Z</dcterms:created>
  <dcterms:modified xsi:type="dcterms:W3CDTF">2024-03-13T13:35:14Z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0x010100B1B1F81ECF785240B265EC4E621B110C</vt:lpwstr>
  </property>
</Properties>
</file>