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rufuskohn/Desktop/"/>
    </mc:Choice>
  </mc:AlternateContent>
  <xr:revisionPtr revIDLastSave="0" documentId="8_{3276A6D7-619A-0F4A-A0A2-D0BE72553612}" xr6:coauthVersionLast="45" xr6:coauthVersionMax="45" xr10:uidLastSave="{00000000-0000-0000-0000-000000000000}"/>
  <bookViews>
    <workbookView showHorizontalScroll="0" showVerticalScroll="0" xWindow="780" yWindow="1080" windowWidth="20740" windowHeight="11760" tabRatio="603" xr2:uid="{00000000-000D-0000-FFFF-FFFF00000000}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B5" i="3" s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G40" i="2" l="1"/>
  <c r="O2" i="8"/>
  <c r="O2" i="2"/>
  <c r="O2" i="16"/>
  <c r="O2" i="4"/>
  <c r="O2" i="7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B6" i="3"/>
  <c r="Q5" i="3"/>
  <c r="C34" i="3" l="1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<sst xmlns="http://schemas.openxmlformats.org/spreadsheetml/2006/main" count="447" uniqueCount="52">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</sst>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5" fontId="9" fillId="0" borderId="20" xfId="0" applyNumberFormat="1" applyFont="1" applyFill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49" xfId="0" applyNumberFormat="1" applyFont="1" applyFill="1" applyBorder="1" applyProtection="1">
      <protection locked="0"/>
    </xf>
    <xf numFmtId="165" fontId="9" fillId="0" borderId="51" xfId="0" applyNumberFormat="1" applyFont="1" applyFill="1" applyBorder="1" applyProtection="1">
      <protection locked="0"/>
    </xf>
    <xf numFmtId="165" fontId="9" fillId="0" borderId="52" xfId="0" applyNumberFormat="1" applyFont="1" applyFill="1" applyBorder="1" applyProtection="1">
      <protection locked="0"/>
    </xf>
    <xf numFmtId="165" fontId="10" fillId="0" borderId="52" xfId="0" applyNumberFormat="1" applyFont="1" applyFill="1" applyBorder="1" applyProtection="1">
      <protection locked="0"/>
    </xf>
    <xf numFmtId="165" fontId="9" fillId="0" borderId="48" xfId="0" applyNumberFormat="1" applyFont="1" applyFill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Fill="1" applyBorder="1" applyProtection="1">
      <protection locked="0"/>
    </xf>
    <xf numFmtId="0" fontId="13" fillId="1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Fill="1" applyBorder="1" applyProtection="1">
      <protection locked="0"/>
    </xf>
    <xf numFmtId="165" fontId="9" fillId="0" borderId="16" xfId="0" applyNumberFormat="1" applyFont="1" applyFill="1" applyBorder="1" applyProtection="1">
      <protection locked="0"/>
    </xf>
    <xf numFmtId="165" fontId="9" fillId="0" borderId="61" xfId="0" applyNumberFormat="1" applyFont="1" applyFill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10" fillId="8" borderId="0" xfId="0" applyNumberFormat="1" applyFont="1" applyFill="1" applyBorder="1" applyAlignment="1" applyProtection="1">
      <protection hidden="1"/>
    </xf>
    <xf numFmtId="165" fontId="9" fillId="0" borderId="25" xfId="0" applyNumberFormat="1" applyFont="1" applyFill="1" applyBorder="1" applyProtection="1">
      <protection locked="0"/>
    </xf>
    <xf numFmtId="165" fontId="9" fillId="0" borderId="26" xfId="0" applyNumberFormat="1" applyFont="1" applyFill="1" applyBorder="1" applyProtection="1">
      <protection locked="0"/>
    </xf>
    <xf numFmtId="165" fontId="9" fillId="0" borderId="69" xfId="0" applyNumberFormat="1" applyFont="1" applyFill="1" applyBorder="1" applyProtection="1">
      <protection locked="0"/>
    </xf>
    <xf numFmtId="165" fontId="9" fillId="0" borderId="70" xfId="0" applyNumberFormat="1" applyFont="1" applyFill="1" applyBorder="1" applyProtection="1">
      <protection locked="0"/>
    </xf>
    <xf numFmtId="165" fontId="9" fillId="0" borderId="71" xfId="0" applyNumberFormat="1" applyFont="1" applyFill="1" applyBorder="1" applyProtection="1">
      <protection locked="0"/>
    </xf>
    <xf numFmtId="165" fontId="9" fillId="0" borderId="72" xfId="0" applyNumberFormat="1" applyFont="1" applyFill="1" applyBorder="1" applyProtection="1">
      <protection locked="0"/>
    </xf>
    <xf numFmtId="165" fontId="9" fillId="0" borderId="73" xfId="0" applyNumberFormat="1" applyFont="1" applyFill="1" applyBorder="1" applyProtection="1">
      <protection locked="0"/>
    </xf>
    <xf numFmtId="165" fontId="9" fillId="0" borderId="32" xfId="0" applyNumberFormat="1" applyFont="1" applyFill="1" applyBorder="1" applyProtection="1">
      <protection locked="0"/>
    </xf>
    <xf numFmtId="165" fontId="9" fillId="0" borderId="74" xfId="0" applyNumberFormat="1" applyFont="1" applyFill="1" applyBorder="1" applyProtection="1">
      <protection locked="0"/>
    </xf>
    <xf numFmtId="165" fontId="9" fillId="0" borderId="75" xfId="0" applyNumberFormat="1" applyFont="1" applyFill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82" xfId="0" applyNumberFormat="1" applyFont="1" applyFill="1" applyBorder="1" applyProtection="1">
      <protection locked="0"/>
    </xf>
    <xf numFmtId="165" fontId="9" fillId="0" borderId="83" xfId="0" applyNumberFormat="1" applyFont="1" applyFill="1" applyBorder="1" applyProtection="1">
      <protection locked="0"/>
    </xf>
    <xf numFmtId="165" fontId="9" fillId="0" borderId="23" xfId="0" applyNumberFormat="1" applyFont="1" applyFill="1" applyBorder="1" applyProtection="1">
      <protection locked="0"/>
    </xf>
    <xf numFmtId="165" fontId="9" fillId="0" borderId="24" xfId="0" applyNumberFormat="1" applyFont="1" applyFill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5" xfId="0" applyNumberFormat="1" applyFont="1" applyFill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7" xfId="0" applyNumberFormat="1" applyFont="1" applyFill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Fill="1" applyBorder="1" applyProtection="1">
      <protection locked="0"/>
    </xf>
    <xf numFmtId="165" fontId="9" fillId="0" borderId="90" xfId="0" applyNumberFormat="1" applyFont="1" applyFill="1" applyBorder="1" applyProtection="1">
      <protection locked="0"/>
    </xf>
    <xf numFmtId="165" fontId="9" fillId="0" borderId="91" xfId="0" applyNumberFormat="1" applyFont="1" applyFill="1" applyBorder="1" applyProtection="1">
      <protection locked="0"/>
    </xf>
    <xf numFmtId="165" fontId="9" fillId="0" borderId="92" xfId="0" applyNumberFormat="1" applyFont="1" applyFill="1" applyBorder="1" applyProtection="1">
      <protection locked="0"/>
    </xf>
    <xf numFmtId="165" fontId="9" fillId="0" borderId="84" xfId="0" applyNumberFormat="1" applyFont="1" applyFill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Fill="1" applyBorder="1" applyAlignment="1" applyProtection="1">
      <alignment horizontal="center"/>
      <protection locked="0"/>
    </xf>
    <xf numFmtId="170" fontId="1" fillId="0" borderId="1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Protection="1">
      <protection hidden="1"/>
    </xf>
    <xf numFmtId="164" fontId="9" fillId="8" borderId="0" xfId="0" applyNumberFormat="1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Border="1" applyAlignment="1" applyProtection="1">
      <protection hidden="1"/>
    </xf>
    <xf numFmtId="166" fontId="7" fillId="8" borderId="0" xfId="0" applyNumberFormat="1" applyFont="1" applyFill="1" applyBorder="1" applyAlignment="1" applyProtection="1">
      <alignment horizontal="center"/>
      <protection hidden="1"/>
    </xf>
    <xf numFmtId="0" fontId="11" fillId="8" borderId="0" xfId="0" applyFont="1" applyFill="1" applyBorder="1" applyProtection="1"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Border="1" applyAlignment="1" applyProtection="1">
      <alignment horizontal="center" vertical="center"/>
      <protection hidden="1"/>
    </xf>
    <xf numFmtId="165" fontId="9" fillId="8" borderId="0" xfId="0" applyNumberFormat="1" applyFont="1" applyFill="1" applyBorder="1" applyProtection="1">
      <protection hidden="1"/>
    </xf>
    <xf numFmtId="166" fontId="12" fillId="8" borderId="0" xfId="0" applyNumberFormat="1" applyFont="1" applyFill="1" applyBorder="1" applyAlignment="1" applyProtection="1">
      <alignment horizontal="center"/>
      <protection hidden="1"/>
    </xf>
    <xf numFmtId="165" fontId="16" fillId="8" borderId="0" xfId="0" applyNumberFormat="1" applyFont="1" applyFill="1" applyBorder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Protection="1">
      <protection locked="0"/>
    </xf>
    <xf numFmtId="170" fontId="1" fillId="0" borderId="1" xfId="0" applyNumberFormat="1" applyFont="1" applyFill="1" applyBorder="1" applyAlignment="1" applyProtection="1">
      <alignment horizont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Border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Alignment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Alignment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/>
    <xf numFmtId="0" fontId="9" fillId="8" borderId="0" xfId="0" applyFont="1" applyFill="1" applyProtection="1">
      <protection hidden="1"/>
    </xf>
    <xf numFmtId="169" fontId="9" fillId="8" borderId="0" xfId="0" applyNumberFormat="1" applyFont="1" applyFill="1" applyProtection="1">
      <protection hidden="1"/>
    </xf>
    <xf numFmtId="0" fontId="0" fillId="0" borderId="0" xfId="0" applyFill="1" applyBorder="1" applyAlignment="1"/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protection hidden="1"/>
    </xf>
    <xf numFmtId="0" fontId="1" fillId="8" borderId="0" xfId="0" applyFont="1" applyFill="1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8" fillId="8" borderId="10" xfId="0" applyFont="1" applyFill="1" applyBorder="1" applyAlignment="1" applyProtection="1">
      <protection hidden="1"/>
    </xf>
    <xf numFmtId="0" fontId="19" fillId="8" borderId="10" xfId="0" applyFont="1" applyFill="1" applyBorder="1" applyAlignment="1" applyProtection="1"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Fill="1" applyBorder="1" applyAlignment="1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8"/>
  </sheetPr>
  <dimension ref="A1:AA48"/>
  <sheetViews>
    <sheetView showGridLines="0" showRowColHeaders="0" tabSelected="1" zoomScaleNormal="100" workbookViewId="0">
      <selection activeCell="D5" sqref="D5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1" width="7.1640625" hidden="1" customWidth="1"/>
    <col min="22" max="26" width="0" hidden="1" customWidth="1"/>
    <col min="27" max="27" width="7.1640625" hidden="1" customWidth="1"/>
    <col min="28" max="16384" width="8.83203125" hidden="1"/>
  </cols>
  <sheetData>
    <row r="1" spans="1:20" ht="18.75" customHeight="1" thickTop="1" x14ac:dyDescent="0.2">
      <c r="B1" s="148">
        <v>2020</v>
      </c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87"/>
      <c r="I2" s="188"/>
      <c r="J2" s="188"/>
      <c r="K2" s="189"/>
      <c r="L2" s="78"/>
      <c r="M2" s="190" t="s">
        <v>14</v>
      </c>
      <c r="N2" s="191"/>
      <c r="O2" s="79">
        <f>B1</f>
        <v>2020</v>
      </c>
      <c r="P2" s="78"/>
      <c r="Q2" s="192"/>
      <c r="R2" s="193"/>
      <c r="S2" s="194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87" t="s">
        <v>2</v>
      </c>
      <c r="E4" s="88" t="s">
        <v>3</v>
      </c>
      <c r="F4" s="31"/>
      <c r="G4" s="87" t="s">
        <v>2</v>
      </c>
      <c r="H4" s="88" t="s">
        <v>3</v>
      </c>
      <c r="I4" s="31"/>
      <c r="J4" s="87" t="s">
        <v>2</v>
      </c>
      <c r="K4" s="88" t="s">
        <v>3</v>
      </c>
      <c r="L4" s="31"/>
      <c r="M4" s="87" t="s">
        <v>2</v>
      </c>
      <c r="N4" s="88" t="s">
        <v>3</v>
      </c>
      <c r="O4" s="31"/>
      <c r="P4" s="89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3">
        <f>DATE(O2,1,1)</f>
        <v>43831</v>
      </c>
      <c r="C5" s="94">
        <f>DATE(O2,1,1)</f>
        <v>43831</v>
      </c>
      <c r="D5" s="9"/>
      <c r="E5" s="10"/>
      <c r="F5" s="159">
        <f>IF(E5="",0,(E5-D5))</f>
        <v>0</v>
      </c>
      <c r="G5" s="9"/>
      <c r="H5" s="10"/>
      <c r="I5" s="159">
        <f>IF(H5="",0,(H5-G5))</f>
        <v>0</v>
      </c>
      <c r="J5" s="9"/>
      <c r="K5" s="14"/>
      <c r="L5" s="160">
        <f>IF(K5="",0,(K5-J5))</f>
        <v>0</v>
      </c>
      <c r="M5" s="9"/>
      <c r="N5" s="14"/>
      <c r="O5" s="161">
        <f>IF(N5="",0,(N5-M5))</f>
        <v>0</v>
      </c>
      <c r="P5" s="95">
        <f>(F5+I5+L5+O5)</f>
        <v>0</v>
      </c>
      <c r="Q5" s="173" t="str">
        <f ca="1">IF(WEEKDAY(B5)=1,IF(DAY(B5)&lt;=6,SUM(P5:OFFSET(P5,-(DAY(B5)-1),0)),SUM(P5:OFFSET(P5,-6,0))),"")</f>
        <v/>
      </c>
      <c r="R5" s="57"/>
      <c r="S5" s="4"/>
      <c r="T5" s="181"/>
    </row>
    <row r="6" spans="1:20" s="3" customFormat="1" ht="11.25" customHeight="1" x14ac:dyDescent="0.15">
      <c r="A6" s="2"/>
      <c r="B6" s="96">
        <f>B5+1</f>
        <v>43832</v>
      </c>
      <c r="C6" s="94">
        <f>C5+1</f>
        <v>43832</v>
      </c>
      <c r="D6" s="11"/>
      <c r="E6" s="12"/>
      <c r="F6" s="159">
        <f t="shared" ref="F6:F35" si="0">IF(E6="",0,(E6-D6))</f>
        <v>0</v>
      </c>
      <c r="G6" s="11"/>
      <c r="H6" s="12"/>
      <c r="I6" s="159">
        <f t="shared" ref="I6:I35" si="1">IF(H6="",0,(H6-G6))</f>
        <v>0</v>
      </c>
      <c r="J6" s="15"/>
      <c r="K6" s="16"/>
      <c r="L6" s="160">
        <f t="shared" ref="L6:L35" si="2">IF(K6="",0,(K6-J6))</f>
        <v>0</v>
      </c>
      <c r="M6" s="15"/>
      <c r="N6" s="16"/>
      <c r="O6" s="161">
        <f t="shared" ref="O6:O35" si="3">IF(N6="",0,(N6-M6))</f>
        <v>0</v>
      </c>
      <c r="P6" s="95">
        <f t="shared" ref="P6:P35" si="4">(F6+I6+L6+O6)</f>
        <v>0</v>
      </c>
      <c r="Q6" s="174" t="str">
        <f ca="1">IF(WEEKDAY(B6)=1,IF(DAY(B6)&lt;=6,SUM(P6:OFFSET(P6,-(DAY(B6)-1),0)),SUM(P6:OFFSET(P6,-6,0))),"")</f>
        <v/>
      </c>
      <c r="R6" s="58"/>
      <c r="S6" s="5"/>
      <c r="T6" s="181"/>
    </row>
    <row r="7" spans="1:20" s="2" customFormat="1" ht="11.25" customHeight="1" x14ac:dyDescent="0.15">
      <c r="B7" s="96">
        <f t="shared" ref="B7:B35" si="5">B6+1</f>
        <v>43833</v>
      </c>
      <c r="C7" s="94">
        <f t="shared" ref="C7:C34" si="6">C6+1</f>
        <v>43833</v>
      </c>
      <c r="D7" s="11"/>
      <c r="E7" s="12"/>
      <c r="F7" s="159">
        <f t="shared" si="0"/>
        <v>0</v>
      </c>
      <c r="G7" s="11"/>
      <c r="H7" s="12"/>
      <c r="I7" s="159">
        <f t="shared" si="1"/>
        <v>0</v>
      </c>
      <c r="J7" s="15"/>
      <c r="K7" s="16"/>
      <c r="L7" s="160">
        <f t="shared" si="2"/>
        <v>0</v>
      </c>
      <c r="M7" s="15"/>
      <c r="N7" s="16"/>
      <c r="O7" s="161">
        <f t="shared" si="3"/>
        <v>0</v>
      </c>
      <c r="P7" s="95">
        <f t="shared" si="4"/>
        <v>0</v>
      </c>
      <c r="Q7" s="174" t="str">
        <f ca="1">IF(WEEKDAY(B7)=1,IF(DAY(B7)&lt;=6,SUM(P7:OFFSET(P7,-(DAY(B7)-1),0)),SUM(P7:OFFSET(P7,-6,0))),"")</f>
        <v/>
      </c>
      <c r="R7" s="58"/>
      <c r="S7" s="6"/>
      <c r="T7" s="181"/>
    </row>
    <row r="8" spans="1:20" s="2" customFormat="1" ht="11.25" customHeight="1" x14ac:dyDescent="0.15">
      <c r="B8" s="96">
        <f t="shared" si="5"/>
        <v>43834</v>
      </c>
      <c r="C8" s="94">
        <f t="shared" si="6"/>
        <v>43834</v>
      </c>
      <c r="D8" s="11"/>
      <c r="E8" s="12"/>
      <c r="F8" s="159">
        <f t="shared" si="0"/>
        <v>0</v>
      </c>
      <c r="G8" s="11"/>
      <c r="H8" s="12"/>
      <c r="I8" s="159">
        <f t="shared" si="1"/>
        <v>0</v>
      </c>
      <c r="J8" s="15"/>
      <c r="K8" s="16"/>
      <c r="L8" s="160">
        <f t="shared" si="2"/>
        <v>0</v>
      </c>
      <c r="M8" s="15"/>
      <c r="N8" s="16"/>
      <c r="O8" s="161">
        <f t="shared" si="3"/>
        <v>0</v>
      </c>
      <c r="P8" s="95">
        <f t="shared" si="4"/>
        <v>0</v>
      </c>
      <c r="Q8" s="174" t="str">
        <f ca="1">IF(WEEKDAY(B8)=1,IF(DAY(B8)&lt;=6,SUM(P8:OFFSET(P8,-(DAY(B8)-1),0)),SUM(P8:OFFSET(P8,-6,0))),"")</f>
        <v/>
      </c>
      <c r="R8" s="58"/>
      <c r="S8" s="5"/>
      <c r="T8" s="181"/>
    </row>
    <row r="9" spans="1:20" s="2" customFormat="1" ht="11.25" customHeight="1" x14ac:dyDescent="0.15">
      <c r="B9" s="96">
        <f t="shared" si="5"/>
        <v>43835</v>
      </c>
      <c r="C9" s="94">
        <f t="shared" si="6"/>
        <v>43835</v>
      </c>
      <c r="D9" s="11"/>
      <c r="E9" s="13"/>
      <c r="F9" s="159">
        <f t="shared" si="0"/>
        <v>0</v>
      </c>
      <c r="G9" s="11"/>
      <c r="H9" s="13"/>
      <c r="I9" s="159">
        <f t="shared" si="1"/>
        <v>0</v>
      </c>
      <c r="J9" s="15"/>
      <c r="K9" s="16"/>
      <c r="L9" s="160">
        <f t="shared" si="2"/>
        <v>0</v>
      </c>
      <c r="M9" s="15"/>
      <c r="N9" s="16"/>
      <c r="O9" s="161">
        <f t="shared" si="3"/>
        <v>0</v>
      </c>
      <c r="P9" s="95">
        <f t="shared" si="4"/>
        <v>0</v>
      </c>
      <c r="Q9" s="174">
        <f ca="1">IF(WEEKDAY(B9)=1,IF(DAY(B9)&lt;=6,SUM(P9:OFFSET(P9,-(DAY(B9)-1),0)),SUM(P9:OFFSET(P9,-6,0))),"")</f>
        <v>0</v>
      </c>
      <c r="R9" s="59"/>
      <c r="S9" s="7"/>
      <c r="T9" s="181"/>
    </row>
    <row r="10" spans="1:20" s="2" customFormat="1" ht="11.25" customHeight="1" x14ac:dyDescent="0.15">
      <c r="B10" s="96">
        <f t="shared" si="5"/>
        <v>43836</v>
      </c>
      <c r="C10" s="94">
        <f t="shared" si="6"/>
        <v>43836</v>
      </c>
      <c r="D10" s="11"/>
      <c r="E10" s="12"/>
      <c r="F10" s="159">
        <f t="shared" si="0"/>
        <v>0</v>
      </c>
      <c r="G10" s="11"/>
      <c r="H10" s="12"/>
      <c r="I10" s="159">
        <f t="shared" si="1"/>
        <v>0</v>
      </c>
      <c r="J10" s="15"/>
      <c r="K10" s="16"/>
      <c r="L10" s="160">
        <f t="shared" si="2"/>
        <v>0</v>
      </c>
      <c r="M10" s="15"/>
      <c r="N10" s="16"/>
      <c r="O10" s="161">
        <f t="shared" si="3"/>
        <v>0</v>
      </c>
      <c r="P10" s="95">
        <f t="shared" si="4"/>
        <v>0</v>
      </c>
      <c r="Q10" s="174" t="str">
        <f ca="1">IF(WEEKDAY(B10)=1,IF(DAY(B10)&lt;=6,SUM(P10:OFFSET(P10,-(DAY(B10)-1),0)),SUM(P10:OFFSET(P10,-6,0))),"")</f>
        <v/>
      </c>
      <c r="R10" s="58"/>
      <c r="S10" s="5"/>
      <c r="T10" s="181"/>
    </row>
    <row r="11" spans="1:20" s="2" customFormat="1" ht="11.25" customHeight="1" x14ac:dyDescent="0.15">
      <c r="B11" s="96">
        <f t="shared" si="5"/>
        <v>43837</v>
      </c>
      <c r="C11" s="94">
        <f t="shared" si="6"/>
        <v>43837</v>
      </c>
      <c r="D11" s="11"/>
      <c r="E11" s="12"/>
      <c r="F11" s="159">
        <f t="shared" si="0"/>
        <v>0</v>
      </c>
      <c r="G11" s="11"/>
      <c r="H11" s="12"/>
      <c r="I11" s="159">
        <f t="shared" si="1"/>
        <v>0</v>
      </c>
      <c r="J11" s="15"/>
      <c r="K11" s="16"/>
      <c r="L11" s="160">
        <f t="shared" si="2"/>
        <v>0</v>
      </c>
      <c r="M11" s="15"/>
      <c r="N11" s="16"/>
      <c r="O11" s="161">
        <f t="shared" si="3"/>
        <v>0</v>
      </c>
      <c r="P11" s="95">
        <f t="shared" si="4"/>
        <v>0</v>
      </c>
      <c r="Q11" s="174" t="str">
        <f ca="1">IF(WEEKDAY(B11)=1,IF(DAY(B11)&lt;=6,SUM(P11:OFFSET(P11,-(DAY(B11)-1),0)),SUM(P11:OFFSET(P11,-6,0))),"")</f>
        <v/>
      </c>
      <c r="R11" s="58"/>
      <c r="S11" s="5"/>
      <c r="T11" s="181"/>
    </row>
    <row r="12" spans="1:20" s="2" customFormat="1" ht="11.25" customHeight="1" x14ac:dyDescent="0.15">
      <c r="B12" s="96">
        <f t="shared" si="5"/>
        <v>43838</v>
      </c>
      <c r="C12" s="94">
        <f t="shared" si="6"/>
        <v>43838</v>
      </c>
      <c r="D12" s="11"/>
      <c r="E12" s="12"/>
      <c r="F12" s="159">
        <f t="shared" si="0"/>
        <v>0</v>
      </c>
      <c r="G12" s="11"/>
      <c r="H12" s="12"/>
      <c r="I12" s="159">
        <f t="shared" si="1"/>
        <v>0</v>
      </c>
      <c r="J12" s="15"/>
      <c r="K12" s="16"/>
      <c r="L12" s="160">
        <f t="shared" si="2"/>
        <v>0</v>
      </c>
      <c r="M12" s="15"/>
      <c r="N12" s="16"/>
      <c r="O12" s="161">
        <f t="shared" si="3"/>
        <v>0</v>
      </c>
      <c r="P12" s="95">
        <f t="shared" si="4"/>
        <v>0</v>
      </c>
      <c r="Q12" s="174" t="str">
        <f ca="1">IF(WEEKDAY(B12)=1,IF(DAY(B12)&lt;=6,SUM(P12:OFFSET(P12,-(DAY(B12)-1),0)),SUM(P12:OFFSET(P12,-6,0))),"")</f>
        <v/>
      </c>
      <c r="R12" s="58"/>
      <c r="S12" s="5"/>
      <c r="T12" s="181"/>
    </row>
    <row r="13" spans="1:20" s="3" customFormat="1" ht="11.25" customHeight="1" x14ac:dyDescent="0.15">
      <c r="A13" s="2"/>
      <c r="B13" s="96">
        <f t="shared" si="5"/>
        <v>43839</v>
      </c>
      <c r="C13" s="94">
        <f t="shared" si="6"/>
        <v>43839</v>
      </c>
      <c r="D13" s="11"/>
      <c r="E13" s="12"/>
      <c r="F13" s="159">
        <f t="shared" si="0"/>
        <v>0</v>
      </c>
      <c r="G13" s="11"/>
      <c r="H13" s="12"/>
      <c r="I13" s="159">
        <f t="shared" si="1"/>
        <v>0</v>
      </c>
      <c r="J13" s="15"/>
      <c r="K13" s="16"/>
      <c r="L13" s="160">
        <f t="shared" si="2"/>
        <v>0</v>
      </c>
      <c r="M13" s="15"/>
      <c r="N13" s="16"/>
      <c r="O13" s="161">
        <f t="shared" si="3"/>
        <v>0</v>
      </c>
      <c r="P13" s="95">
        <f t="shared" si="4"/>
        <v>0</v>
      </c>
      <c r="Q13" s="174" t="str">
        <f ca="1">IF(WEEKDAY(B13)=1,IF(DAY(B13)&lt;=6,SUM(P13:OFFSET(P13,-(DAY(B13)-1),0)),SUM(P13:OFFSET(P13,-6,0))),"")</f>
        <v/>
      </c>
      <c r="R13" s="58"/>
      <c r="S13" s="5"/>
      <c r="T13" s="181"/>
    </row>
    <row r="14" spans="1:20" s="2" customFormat="1" ht="11.25" customHeight="1" x14ac:dyDescent="0.15">
      <c r="B14" s="96">
        <f t="shared" si="5"/>
        <v>43840</v>
      </c>
      <c r="C14" s="94">
        <f t="shared" si="6"/>
        <v>43840</v>
      </c>
      <c r="D14" s="11"/>
      <c r="E14" s="12"/>
      <c r="F14" s="159">
        <f t="shared" si="0"/>
        <v>0</v>
      </c>
      <c r="G14" s="11"/>
      <c r="H14" s="12"/>
      <c r="I14" s="159">
        <f t="shared" si="1"/>
        <v>0</v>
      </c>
      <c r="J14" s="15"/>
      <c r="K14" s="16"/>
      <c r="L14" s="160">
        <f t="shared" si="2"/>
        <v>0</v>
      </c>
      <c r="M14" s="15"/>
      <c r="N14" s="16"/>
      <c r="O14" s="161">
        <f t="shared" si="3"/>
        <v>0</v>
      </c>
      <c r="P14" s="95">
        <f t="shared" si="4"/>
        <v>0</v>
      </c>
      <c r="Q14" s="174" t="str">
        <f ca="1">IF(WEEKDAY(B14)=1,IF(DAY(B14)&lt;=6,SUM(P14:OFFSET(P14,-(DAY(B14)-1),0)),SUM(P14:OFFSET(P14,-6,0))),"")</f>
        <v/>
      </c>
      <c r="R14" s="58"/>
      <c r="S14" s="5"/>
      <c r="T14" s="181"/>
    </row>
    <row r="15" spans="1:20" s="2" customFormat="1" ht="11.25" customHeight="1" x14ac:dyDescent="0.15">
      <c r="B15" s="96">
        <f t="shared" si="5"/>
        <v>43841</v>
      </c>
      <c r="C15" s="94">
        <f t="shared" si="6"/>
        <v>43841</v>
      </c>
      <c r="D15" s="11"/>
      <c r="E15" s="12"/>
      <c r="F15" s="159">
        <f t="shared" si="0"/>
        <v>0</v>
      </c>
      <c r="G15" s="11"/>
      <c r="H15" s="12"/>
      <c r="I15" s="159">
        <f t="shared" si="1"/>
        <v>0</v>
      </c>
      <c r="J15" s="15"/>
      <c r="K15" s="16"/>
      <c r="L15" s="160">
        <f t="shared" si="2"/>
        <v>0</v>
      </c>
      <c r="M15" s="15"/>
      <c r="N15" s="16"/>
      <c r="O15" s="161">
        <f t="shared" si="3"/>
        <v>0</v>
      </c>
      <c r="P15" s="95">
        <f t="shared" si="4"/>
        <v>0</v>
      </c>
      <c r="Q15" s="174" t="str">
        <f ca="1">IF(WEEKDAY(B15)=1,IF(DAY(B15)&lt;=6,SUM(P15:OFFSET(P15,-(DAY(B15)-1),0)),SUM(P15:OFFSET(P15,-6,0))),"")</f>
        <v/>
      </c>
      <c r="R15" s="58"/>
      <c r="S15" s="5"/>
      <c r="T15" s="181"/>
    </row>
    <row r="16" spans="1:20" s="2" customFormat="1" ht="11.25" customHeight="1" x14ac:dyDescent="0.15">
      <c r="B16" s="96">
        <f t="shared" si="5"/>
        <v>43842</v>
      </c>
      <c r="C16" s="94">
        <f t="shared" si="6"/>
        <v>43842</v>
      </c>
      <c r="D16" s="11"/>
      <c r="E16" s="13"/>
      <c r="F16" s="159">
        <f t="shared" si="0"/>
        <v>0</v>
      </c>
      <c r="G16" s="11"/>
      <c r="H16" s="13"/>
      <c r="I16" s="159">
        <f t="shared" si="1"/>
        <v>0</v>
      </c>
      <c r="J16" s="15"/>
      <c r="K16" s="16"/>
      <c r="L16" s="160">
        <f t="shared" si="2"/>
        <v>0</v>
      </c>
      <c r="M16" s="15"/>
      <c r="N16" s="16"/>
      <c r="O16" s="161">
        <f t="shared" si="3"/>
        <v>0</v>
      </c>
      <c r="P16" s="95">
        <f t="shared" si="4"/>
        <v>0</v>
      </c>
      <c r="Q16" s="174">
        <f ca="1">IF(WEEKDAY(B16)=1,IF(DAY(B16)&lt;=6,SUM(P16:OFFSET(P16,-(DAY(B16)-1),0)),SUM(P16:OFFSET(P16,-6,0))),"")</f>
        <v>0</v>
      </c>
      <c r="R16" s="59"/>
      <c r="S16" s="7"/>
      <c r="T16" s="181"/>
    </row>
    <row r="17" spans="1:20" s="2" customFormat="1" ht="11.25" customHeight="1" x14ac:dyDescent="0.15">
      <c r="B17" s="96">
        <f t="shared" si="5"/>
        <v>43843</v>
      </c>
      <c r="C17" s="94">
        <f t="shared" si="6"/>
        <v>43843</v>
      </c>
      <c r="D17" s="11"/>
      <c r="E17" s="12"/>
      <c r="F17" s="159">
        <f t="shared" si="0"/>
        <v>0</v>
      </c>
      <c r="G17" s="11"/>
      <c r="H17" s="12"/>
      <c r="I17" s="159">
        <f t="shared" si="1"/>
        <v>0</v>
      </c>
      <c r="J17" s="15"/>
      <c r="K17" s="16"/>
      <c r="L17" s="160">
        <f t="shared" si="2"/>
        <v>0</v>
      </c>
      <c r="M17" s="15"/>
      <c r="N17" s="16"/>
      <c r="O17" s="161">
        <f t="shared" si="3"/>
        <v>0</v>
      </c>
      <c r="P17" s="95">
        <f t="shared" si="4"/>
        <v>0</v>
      </c>
      <c r="Q17" s="174" t="str">
        <f ca="1">IF(WEEKDAY(B17)=1,IF(DAY(B17)&lt;=6,SUM(P17:OFFSET(P17,-(DAY(B17)-1),0)),SUM(P17:OFFSET(P17,-6,0))),"")</f>
        <v/>
      </c>
      <c r="R17" s="58"/>
      <c r="S17" s="5"/>
      <c r="T17" s="181"/>
    </row>
    <row r="18" spans="1:20" s="2" customFormat="1" ht="11.25" customHeight="1" x14ac:dyDescent="0.15">
      <c r="B18" s="96">
        <f t="shared" si="5"/>
        <v>43844</v>
      </c>
      <c r="C18" s="94">
        <f t="shared" si="6"/>
        <v>43844</v>
      </c>
      <c r="D18" s="11"/>
      <c r="E18" s="12"/>
      <c r="F18" s="159">
        <f t="shared" si="0"/>
        <v>0</v>
      </c>
      <c r="G18" s="11"/>
      <c r="H18" s="12"/>
      <c r="I18" s="159">
        <f t="shared" si="1"/>
        <v>0</v>
      </c>
      <c r="J18" s="15"/>
      <c r="K18" s="16"/>
      <c r="L18" s="160">
        <f t="shared" si="2"/>
        <v>0</v>
      </c>
      <c r="M18" s="15"/>
      <c r="N18" s="16"/>
      <c r="O18" s="161">
        <f t="shared" si="3"/>
        <v>0</v>
      </c>
      <c r="P18" s="95">
        <f t="shared" si="4"/>
        <v>0</v>
      </c>
      <c r="Q18" s="174" t="str">
        <f ca="1">IF(WEEKDAY(B18)=1,IF(DAY(B18)&lt;=6,SUM(P18:OFFSET(P18,-(DAY(B18)-1),0)),SUM(P18:OFFSET(P18,-6,0))),"")</f>
        <v/>
      </c>
      <c r="R18" s="58"/>
      <c r="S18" s="5"/>
      <c r="T18" s="181"/>
    </row>
    <row r="19" spans="1:20" s="2" customFormat="1" ht="11.25" customHeight="1" x14ac:dyDescent="0.15">
      <c r="B19" s="96">
        <f t="shared" si="5"/>
        <v>43845</v>
      </c>
      <c r="C19" s="94">
        <f t="shared" si="6"/>
        <v>43845</v>
      </c>
      <c r="D19" s="11"/>
      <c r="E19" s="12"/>
      <c r="F19" s="159">
        <f t="shared" si="0"/>
        <v>0</v>
      </c>
      <c r="G19" s="11"/>
      <c r="H19" s="12"/>
      <c r="I19" s="159">
        <f t="shared" si="1"/>
        <v>0</v>
      </c>
      <c r="J19" s="15"/>
      <c r="K19" s="16"/>
      <c r="L19" s="160">
        <f t="shared" si="2"/>
        <v>0</v>
      </c>
      <c r="M19" s="15"/>
      <c r="N19" s="16"/>
      <c r="O19" s="161">
        <f t="shared" si="3"/>
        <v>0</v>
      </c>
      <c r="P19" s="95">
        <f t="shared" si="4"/>
        <v>0</v>
      </c>
      <c r="Q19" s="174" t="str">
        <f ca="1">IF(WEEKDAY(B19)=1,IF(DAY(B19)&lt;=6,SUM(P19:OFFSET(P19,-(DAY(B19)-1),0)),SUM(P19:OFFSET(P19,-6,0))),"")</f>
        <v/>
      </c>
      <c r="R19" s="58"/>
      <c r="S19" s="5"/>
      <c r="T19" s="181"/>
    </row>
    <row r="20" spans="1:20" s="3" customFormat="1" ht="11.25" customHeight="1" x14ac:dyDescent="0.15">
      <c r="A20" s="2"/>
      <c r="B20" s="96">
        <f t="shared" si="5"/>
        <v>43846</v>
      </c>
      <c r="C20" s="94">
        <f t="shared" si="6"/>
        <v>43846</v>
      </c>
      <c r="D20" s="11"/>
      <c r="E20" s="12"/>
      <c r="F20" s="159">
        <f t="shared" si="0"/>
        <v>0</v>
      </c>
      <c r="G20" s="11"/>
      <c r="H20" s="12"/>
      <c r="I20" s="159">
        <f t="shared" si="1"/>
        <v>0</v>
      </c>
      <c r="J20" s="15"/>
      <c r="K20" s="16"/>
      <c r="L20" s="160">
        <f t="shared" si="2"/>
        <v>0</v>
      </c>
      <c r="M20" s="15"/>
      <c r="N20" s="16"/>
      <c r="O20" s="161">
        <f t="shared" si="3"/>
        <v>0</v>
      </c>
      <c r="P20" s="95">
        <f t="shared" si="4"/>
        <v>0</v>
      </c>
      <c r="Q20" s="174" t="str">
        <f ca="1">IF(WEEKDAY(B20)=1,IF(DAY(B20)&lt;=6,SUM(P20:OFFSET(P20,-(DAY(B20)-1),0)),SUM(P20:OFFSET(P20,-6,0))),"")</f>
        <v/>
      </c>
      <c r="R20" s="58"/>
      <c r="S20" s="5"/>
      <c r="T20" s="181"/>
    </row>
    <row r="21" spans="1:20" s="2" customFormat="1" ht="11.25" customHeight="1" x14ac:dyDescent="0.15">
      <c r="B21" s="96">
        <f t="shared" si="5"/>
        <v>43847</v>
      </c>
      <c r="C21" s="94">
        <f t="shared" si="6"/>
        <v>43847</v>
      </c>
      <c r="D21" s="11"/>
      <c r="E21" s="12"/>
      <c r="F21" s="159">
        <f t="shared" si="0"/>
        <v>0</v>
      </c>
      <c r="G21" s="11"/>
      <c r="H21" s="12"/>
      <c r="I21" s="159">
        <f t="shared" si="1"/>
        <v>0</v>
      </c>
      <c r="J21" s="15"/>
      <c r="K21" s="16"/>
      <c r="L21" s="160">
        <f t="shared" si="2"/>
        <v>0</v>
      </c>
      <c r="M21" s="15"/>
      <c r="N21" s="16"/>
      <c r="O21" s="161">
        <f t="shared" si="3"/>
        <v>0</v>
      </c>
      <c r="P21" s="95">
        <f t="shared" si="4"/>
        <v>0</v>
      </c>
      <c r="Q21" s="174" t="str">
        <f ca="1">IF(WEEKDAY(B21)=1,IF(DAY(B21)&lt;=6,SUM(P21:OFFSET(P21,-(DAY(B21)-1),0)),SUM(P21:OFFSET(P21,-6,0))),"")</f>
        <v/>
      </c>
      <c r="R21" s="58"/>
      <c r="S21" s="5"/>
      <c r="T21" s="181"/>
    </row>
    <row r="22" spans="1:20" s="2" customFormat="1" ht="11.25" customHeight="1" x14ac:dyDescent="0.15">
      <c r="B22" s="96">
        <f t="shared" si="5"/>
        <v>43848</v>
      </c>
      <c r="C22" s="94">
        <f t="shared" si="6"/>
        <v>43848</v>
      </c>
      <c r="D22" s="11"/>
      <c r="E22" s="12"/>
      <c r="F22" s="159">
        <f t="shared" si="0"/>
        <v>0</v>
      </c>
      <c r="G22" s="11"/>
      <c r="H22" s="12"/>
      <c r="I22" s="159">
        <f t="shared" si="1"/>
        <v>0</v>
      </c>
      <c r="J22" s="15"/>
      <c r="K22" s="16"/>
      <c r="L22" s="160">
        <f t="shared" si="2"/>
        <v>0</v>
      </c>
      <c r="M22" s="15"/>
      <c r="N22" s="16"/>
      <c r="O22" s="161">
        <f t="shared" si="3"/>
        <v>0</v>
      </c>
      <c r="P22" s="95">
        <f t="shared" si="4"/>
        <v>0</v>
      </c>
      <c r="Q22" s="174" t="str">
        <f ca="1">IF(WEEKDAY(B22)=1,IF(DAY(B22)&lt;=6,SUM(P22:OFFSET(P22,-(DAY(B22)-1),0)),SUM(P22:OFFSET(P22,-6,0))),"")</f>
        <v/>
      </c>
      <c r="R22" s="58"/>
      <c r="S22" s="5"/>
      <c r="T22" s="181"/>
    </row>
    <row r="23" spans="1:20" s="2" customFormat="1" ht="11.25" customHeight="1" x14ac:dyDescent="0.15">
      <c r="B23" s="96">
        <f t="shared" si="5"/>
        <v>43849</v>
      </c>
      <c r="C23" s="94">
        <f t="shared" si="6"/>
        <v>43849</v>
      </c>
      <c r="D23" s="11"/>
      <c r="E23" s="13"/>
      <c r="F23" s="159">
        <f t="shared" si="0"/>
        <v>0</v>
      </c>
      <c r="G23" s="11"/>
      <c r="H23" s="13"/>
      <c r="I23" s="159">
        <f t="shared" si="1"/>
        <v>0</v>
      </c>
      <c r="J23" s="15"/>
      <c r="K23" s="16"/>
      <c r="L23" s="160">
        <f t="shared" si="2"/>
        <v>0</v>
      </c>
      <c r="M23" s="15"/>
      <c r="N23" s="16"/>
      <c r="O23" s="161">
        <f t="shared" si="3"/>
        <v>0</v>
      </c>
      <c r="P23" s="95">
        <f t="shared" si="4"/>
        <v>0</v>
      </c>
      <c r="Q23" s="174">
        <f ca="1">IF(WEEKDAY(B23)=1,IF(DAY(B23)&lt;=6,SUM(P23:OFFSET(P23,-(DAY(B23)-1),0)),SUM(P23:OFFSET(P23,-6,0))),"")</f>
        <v>0</v>
      </c>
      <c r="R23" s="59"/>
      <c r="S23" s="7"/>
      <c r="T23" s="181"/>
    </row>
    <row r="24" spans="1:20" s="2" customFormat="1" ht="11.25" customHeight="1" x14ac:dyDescent="0.15">
      <c r="B24" s="96">
        <f t="shared" si="5"/>
        <v>43850</v>
      </c>
      <c r="C24" s="94">
        <f t="shared" si="6"/>
        <v>43850</v>
      </c>
      <c r="D24" s="11"/>
      <c r="E24" s="12"/>
      <c r="F24" s="159">
        <f t="shared" si="0"/>
        <v>0</v>
      </c>
      <c r="G24" s="11"/>
      <c r="H24" s="12"/>
      <c r="I24" s="159">
        <f t="shared" si="1"/>
        <v>0</v>
      </c>
      <c r="J24" s="15"/>
      <c r="K24" s="16"/>
      <c r="L24" s="160">
        <f t="shared" si="2"/>
        <v>0</v>
      </c>
      <c r="M24" s="15"/>
      <c r="N24" s="16"/>
      <c r="O24" s="161">
        <f t="shared" si="3"/>
        <v>0</v>
      </c>
      <c r="P24" s="95">
        <f t="shared" si="4"/>
        <v>0</v>
      </c>
      <c r="Q24" s="174" t="str">
        <f ca="1">IF(WEEKDAY(B24)=1,IF(DAY(B24)&lt;=6,SUM(P24:OFFSET(P24,-(DAY(B24)-1),0)),SUM(P24:OFFSET(P24,-6,0))),"")</f>
        <v/>
      </c>
      <c r="R24" s="58"/>
      <c r="S24" s="5"/>
      <c r="T24" s="181"/>
    </row>
    <row r="25" spans="1:20" s="2" customFormat="1" ht="11.25" customHeight="1" x14ac:dyDescent="0.15">
      <c r="B25" s="96">
        <f t="shared" si="5"/>
        <v>43851</v>
      </c>
      <c r="C25" s="94">
        <f t="shared" si="6"/>
        <v>43851</v>
      </c>
      <c r="D25" s="11"/>
      <c r="E25" s="12"/>
      <c r="F25" s="159">
        <f t="shared" si="0"/>
        <v>0</v>
      </c>
      <c r="G25" s="11"/>
      <c r="H25" s="12"/>
      <c r="I25" s="159">
        <f t="shared" si="1"/>
        <v>0</v>
      </c>
      <c r="J25" s="15"/>
      <c r="K25" s="16"/>
      <c r="L25" s="160">
        <f t="shared" si="2"/>
        <v>0</v>
      </c>
      <c r="M25" s="15"/>
      <c r="N25" s="16"/>
      <c r="O25" s="161">
        <f t="shared" si="3"/>
        <v>0</v>
      </c>
      <c r="P25" s="95">
        <f t="shared" si="4"/>
        <v>0</v>
      </c>
      <c r="Q25" s="174" t="str">
        <f ca="1">IF(WEEKDAY(B25)=1,IF(DAY(B25)&lt;=6,SUM(P25:OFFSET(P25,-(DAY(B25)-1),0)),SUM(P25:OFFSET(P25,-6,0))),"")</f>
        <v/>
      </c>
      <c r="R25" s="58"/>
      <c r="S25" s="5"/>
      <c r="T25" s="181"/>
    </row>
    <row r="26" spans="1:20" s="2" customFormat="1" ht="11.25" customHeight="1" x14ac:dyDescent="0.15">
      <c r="B26" s="96">
        <f t="shared" si="5"/>
        <v>43852</v>
      </c>
      <c r="C26" s="94">
        <f t="shared" si="6"/>
        <v>43852</v>
      </c>
      <c r="D26" s="11"/>
      <c r="E26" s="12"/>
      <c r="F26" s="159">
        <f t="shared" si="0"/>
        <v>0</v>
      </c>
      <c r="G26" s="11"/>
      <c r="H26" s="12"/>
      <c r="I26" s="159">
        <f t="shared" si="1"/>
        <v>0</v>
      </c>
      <c r="J26" s="15"/>
      <c r="K26" s="16"/>
      <c r="L26" s="160">
        <f t="shared" si="2"/>
        <v>0</v>
      </c>
      <c r="M26" s="15"/>
      <c r="N26" s="16"/>
      <c r="O26" s="161">
        <f t="shared" si="3"/>
        <v>0</v>
      </c>
      <c r="P26" s="95">
        <f t="shared" si="4"/>
        <v>0</v>
      </c>
      <c r="Q26" s="174" t="str">
        <f ca="1">IF(WEEKDAY(B26)=1,IF(DAY(B26)&lt;=6,SUM(P26:OFFSET(P26,-(DAY(B26)-1),0)),SUM(P26:OFFSET(P26,-6,0))),"")</f>
        <v/>
      </c>
      <c r="R26" s="58"/>
      <c r="S26" s="5"/>
      <c r="T26" s="181"/>
    </row>
    <row r="27" spans="1:20" s="3" customFormat="1" ht="11.25" customHeight="1" x14ac:dyDescent="0.15">
      <c r="A27" s="2"/>
      <c r="B27" s="96">
        <f t="shared" si="5"/>
        <v>43853</v>
      </c>
      <c r="C27" s="94">
        <f t="shared" si="6"/>
        <v>43853</v>
      </c>
      <c r="D27" s="11"/>
      <c r="E27" s="12"/>
      <c r="F27" s="159">
        <f t="shared" si="0"/>
        <v>0</v>
      </c>
      <c r="G27" s="11"/>
      <c r="H27" s="12"/>
      <c r="I27" s="159">
        <f t="shared" si="1"/>
        <v>0</v>
      </c>
      <c r="J27" s="15"/>
      <c r="K27" s="16"/>
      <c r="L27" s="160">
        <f t="shared" si="2"/>
        <v>0</v>
      </c>
      <c r="M27" s="15"/>
      <c r="N27" s="16"/>
      <c r="O27" s="161">
        <f t="shared" si="3"/>
        <v>0</v>
      </c>
      <c r="P27" s="95">
        <f t="shared" si="4"/>
        <v>0</v>
      </c>
      <c r="Q27" s="174" t="str">
        <f ca="1">IF(WEEKDAY(B27)=1,IF(DAY(B27)&lt;=6,SUM(P27:OFFSET(P27,-(DAY(B27)-1),0)),SUM(P27:OFFSET(P27,-6,0))),"")</f>
        <v/>
      </c>
      <c r="R27" s="58"/>
      <c r="S27" s="5"/>
      <c r="T27" s="181"/>
    </row>
    <row r="28" spans="1:20" s="2" customFormat="1" ht="11.25" customHeight="1" x14ac:dyDescent="0.15">
      <c r="B28" s="96">
        <f t="shared" si="5"/>
        <v>43854</v>
      </c>
      <c r="C28" s="94">
        <f t="shared" si="6"/>
        <v>43854</v>
      </c>
      <c r="D28" s="11"/>
      <c r="E28" s="12"/>
      <c r="F28" s="159">
        <f t="shared" si="0"/>
        <v>0</v>
      </c>
      <c r="G28" s="11"/>
      <c r="H28" s="12"/>
      <c r="I28" s="159">
        <f t="shared" si="1"/>
        <v>0</v>
      </c>
      <c r="J28" s="15"/>
      <c r="K28" s="16"/>
      <c r="L28" s="160">
        <f t="shared" si="2"/>
        <v>0</v>
      </c>
      <c r="M28" s="15"/>
      <c r="N28" s="16"/>
      <c r="O28" s="161">
        <f t="shared" si="3"/>
        <v>0</v>
      </c>
      <c r="P28" s="95">
        <f t="shared" si="4"/>
        <v>0</v>
      </c>
      <c r="Q28" s="174" t="str">
        <f ca="1">IF(WEEKDAY(B28)=1,IF(DAY(B28)&lt;=6,SUM(P28:OFFSET(P28,-(DAY(B28)-1),0)),SUM(P28:OFFSET(P28,-6,0))),"")</f>
        <v/>
      </c>
      <c r="R28" s="58"/>
      <c r="S28" s="5"/>
      <c r="T28" s="181"/>
    </row>
    <row r="29" spans="1:20" s="2" customFormat="1" ht="11.25" customHeight="1" x14ac:dyDescent="0.15">
      <c r="B29" s="96">
        <f t="shared" si="5"/>
        <v>43855</v>
      </c>
      <c r="C29" s="94">
        <f t="shared" si="6"/>
        <v>43855</v>
      </c>
      <c r="D29" s="11"/>
      <c r="E29" s="12"/>
      <c r="F29" s="159">
        <f t="shared" si="0"/>
        <v>0</v>
      </c>
      <c r="G29" s="11"/>
      <c r="H29" s="12"/>
      <c r="I29" s="159">
        <f t="shared" si="1"/>
        <v>0</v>
      </c>
      <c r="J29" s="15"/>
      <c r="K29" s="16"/>
      <c r="L29" s="160">
        <f t="shared" si="2"/>
        <v>0</v>
      </c>
      <c r="M29" s="15"/>
      <c r="N29" s="16"/>
      <c r="O29" s="161">
        <f t="shared" si="3"/>
        <v>0</v>
      </c>
      <c r="P29" s="95">
        <f t="shared" si="4"/>
        <v>0</v>
      </c>
      <c r="Q29" s="174" t="str">
        <f ca="1">IF(WEEKDAY(B29)=1,IF(DAY(B29)&lt;=6,SUM(P29:OFFSET(P29,-(DAY(B29)-1),0)),SUM(P29:OFFSET(P29,-6,0))),"")</f>
        <v/>
      </c>
      <c r="R29" s="58"/>
      <c r="S29" s="5"/>
      <c r="T29" s="181"/>
    </row>
    <row r="30" spans="1:20" s="2" customFormat="1" ht="11.25" customHeight="1" x14ac:dyDescent="0.15">
      <c r="B30" s="96">
        <f t="shared" si="5"/>
        <v>43856</v>
      </c>
      <c r="C30" s="94">
        <f t="shared" si="6"/>
        <v>43856</v>
      </c>
      <c r="D30" s="11"/>
      <c r="E30" s="13"/>
      <c r="F30" s="159">
        <f t="shared" si="0"/>
        <v>0</v>
      </c>
      <c r="G30" s="11"/>
      <c r="H30" s="13"/>
      <c r="I30" s="159">
        <f t="shared" si="1"/>
        <v>0</v>
      </c>
      <c r="J30" s="15"/>
      <c r="K30" s="16"/>
      <c r="L30" s="160">
        <f t="shared" si="2"/>
        <v>0</v>
      </c>
      <c r="M30" s="15"/>
      <c r="N30" s="16"/>
      <c r="O30" s="161">
        <f t="shared" si="3"/>
        <v>0</v>
      </c>
      <c r="P30" s="95">
        <f t="shared" si="4"/>
        <v>0</v>
      </c>
      <c r="Q30" s="174">
        <f ca="1">IF(WEEKDAY(B30)=1,IF(DAY(B30)&lt;=6,SUM(P30:OFFSET(P30,-(DAY(B30)-1),0)),SUM(P30:OFFSET(P30,-6,0))),"")</f>
        <v>0</v>
      </c>
      <c r="R30" s="59"/>
      <c r="S30" s="7"/>
      <c r="T30" s="181"/>
    </row>
    <row r="31" spans="1:20" s="2" customFormat="1" ht="11.25" customHeight="1" x14ac:dyDescent="0.15">
      <c r="B31" s="96">
        <f t="shared" si="5"/>
        <v>43857</v>
      </c>
      <c r="C31" s="94">
        <f t="shared" si="6"/>
        <v>43857</v>
      </c>
      <c r="D31" s="11"/>
      <c r="E31" s="12"/>
      <c r="F31" s="159">
        <f t="shared" si="0"/>
        <v>0</v>
      </c>
      <c r="G31" s="11"/>
      <c r="H31" s="12"/>
      <c r="I31" s="159">
        <f t="shared" si="1"/>
        <v>0</v>
      </c>
      <c r="J31" s="15"/>
      <c r="K31" s="16"/>
      <c r="L31" s="160">
        <f t="shared" si="2"/>
        <v>0</v>
      </c>
      <c r="M31" s="15"/>
      <c r="N31" s="16"/>
      <c r="O31" s="161">
        <f t="shared" si="3"/>
        <v>0</v>
      </c>
      <c r="P31" s="95">
        <f t="shared" si="4"/>
        <v>0</v>
      </c>
      <c r="Q31" s="174" t="str">
        <f ca="1">IF(WEEKDAY(B31)=1,IF(DAY(B31)&lt;=6,SUM(P31:OFFSET(P31,-(DAY(B31)-1),0)),SUM(P31:OFFSET(P31,-6,0))),"")</f>
        <v/>
      </c>
      <c r="R31" s="58"/>
      <c r="S31" s="5"/>
      <c r="T31" s="181"/>
    </row>
    <row r="32" spans="1:20" s="2" customFormat="1" ht="11.25" customHeight="1" x14ac:dyDescent="0.15">
      <c r="B32" s="96">
        <f t="shared" si="5"/>
        <v>43858</v>
      </c>
      <c r="C32" s="94">
        <f t="shared" si="6"/>
        <v>43858</v>
      </c>
      <c r="D32" s="11"/>
      <c r="E32" s="12"/>
      <c r="F32" s="159">
        <f t="shared" si="0"/>
        <v>0</v>
      </c>
      <c r="G32" s="11"/>
      <c r="H32" s="12"/>
      <c r="I32" s="159">
        <f t="shared" si="1"/>
        <v>0</v>
      </c>
      <c r="J32" s="15"/>
      <c r="K32" s="16"/>
      <c r="L32" s="160">
        <f t="shared" si="2"/>
        <v>0</v>
      </c>
      <c r="M32" s="15"/>
      <c r="N32" s="16"/>
      <c r="O32" s="161">
        <f t="shared" si="3"/>
        <v>0</v>
      </c>
      <c r="P32" s="95">
        <f t="shared" si="4"/>
        <v>0</v>
      </c>
      <c r="Q32" s="174" t="str">
        <f ca="1">IF(WEEKDAY(B32)=1,IF(DAY(B32)&lt;=6,SUM(P32:OFFSET(P32,-(DAY(B32)-1),0)),SUM(P32:OFFSET(P32,-6,0))),"")</f>
        <v/>
      </c>
      <c r="R32" s="58"/>
      <c r="S32" s="5"/>
      <c r="T32" s="181"/>
    </row>
    <row r="33" spans="1:20" s="2" customFormat="1" ht="11.25" customHeight="1" x14ac:dyDescent="0.15">
      <c r="B33" s="96">
        <f t="shared" si="5"/>
        <v>43859</v>
      </c>
      <c r="C33" s="94">
        <f t="shared" si="6"/>
        <v>43859</v>
      </c>
      <c r="D33" s="11"/>
      <c r="E33" s="12"/>
      <c r="F33" s="159">
        <f t="shared" si="0"/>
        <v>0</v>
      </c>
      <c r="G33" s="11"/>
      <c r="H33" s="12"/>
      <c r="I33" s="159">
        <f t="shared" si="1"/>
        <v>0</v>
      </c>
      <c r="J33" s="15"/>
      <c r="K33" s="16"/>
      <c r="L33" s="160">
        <f t="shared" si="2"/>
        <v>0</v>
      </c>
      <c r="M33" s="15"/>
      <c r="N33" s="16"/>
      <c r="O33" s="161">
        <f t="shared" si="3"/>
        <v>0</v>
      </c>
      <c r="P33" s="95">
        <f t="shared" si="4"/>
        <v>0</v>
      </c>
      <c r="Q33" s="174" t="str">
        <f ca="1">IF(WEEKDAY(B33)=1,IF(DAY(B33)&lt;=6,SUM(P33:OFFSET(P33,-(DAY(B33)-1),0)),SUM(P33:OFFSET(P33,-6,0))),"")</f>
        <v/>
      </c>
      <c r="R33" s="58"/>
      <c r="S33" s="5"/>
      <c r="T33" s="181"/>
    </row>
    <row r="34" spans="1:20" s="3" customFormat="1" ht="11.25" customHeight="1" x14ac:dyDescent="0.15">
      <c r="A34" s="2"/>
      <c r="B34" s="96">
        <f t="shared" si="5"/>
        <v>43860</v>
      </c>
      <c r="C34" s="94">
        <f t="shared" si="6"/>
        <v>43860</v>
      </c>
      <c r="D34" s="11"/>
      <c r="E34" s="12"/>
      <c r="F34" s="159">
        <f t="shared" si="0"/>
        <v>0</v>
      </c>
      <c r="G34" s="11"/>
      <c r="H34" s="12"/>
      <c r="I34" s="159">
        <f t="shared" si="1"/>
        <v>0</v>
      </c>
      <c r="J34" s="15"/>
      <c r="K34" s="16"/>
      <c r="L34" s="160">
        <f t="shared" si="2"/>
        <v>0</v>
      </c>
      <c r="M34" s="15"/>
      <c r="N34" s="16"/>
      <c r="O34" s="161">
        <f t="shared" si="3"/>
        <v>0</v>
      </c>
      <c r="P34" s="95">
        <f t="shared" si="4"/>
        <v>0</v>
      </c>
      <c r="Q34" s="174" t="str">
        <f ca="1">IF(WEEKDAY(B34)=1,IF(DAY(B34)&lt;=6,SUM(P34:OFFSET(P34,-(DAY(B34)-1),0)),SUM(P34:OFFSET(P34,-6,0))),"")</f>
        <v/>
      </c>
      <c r="R34" s="58"/>
      <c r="S34" s="5"/>
      <c r="T34" s="181"/>
    </row>
    <row r="35" spans="1:20" s="2" customFormat="1" ht="11.25" customHeight="1" thickBot="1" x14ac:dyDescent="0.2">
      <c r="B35" s="97">
        <f t="shared" si="5"/>
        <v>43861</v>
      </c>
      <c r="C35" s="98">
        <f>C34+1</f>
        <v>43861</v>
      </c>
      <c r="D35" s="17"/>
      <c r="E35" s="18"/>
      <c r="F35" s="162">
        <f t="shared" si="0"/>
        <v>0</v>
      </c>
      <c r="G35" s="17"/>
      <c r="H35" s="18"/>
      <c r="I35" s="162">
        <f t="shared" si="1"/>
        <v>0</v>
      </c>
      <c r="J35" s="19"/>
      <c r="K35" s="20"/>
      <c r="L35" s="163">
        <f t="shared" si="2"/>
        <v>0</v>
      </c>
      <c r="M35" s="19"/>
      <c r="N35" s="20"/>
      <c r="O35" s="162">
        <f t="shared" si="3"/>
        <v>0</v>
      </c>
      <c r="P35" s="99">
        <f t="shared" si="4"/>
        <v>0</v>
      </c>
      <c r="Q35" s="175" t="str">
        <f ca="1">IF(WEEKDAY(B35)=1,IF(DAY(B35)&lt;=6,SUM(P35:OFFSET(P35,-(DAY(B35)-1),0)),SUM(P35:OFFSET(P35,-6,0))),"")</f>
        <v/>
      </c>
      <c r="R35" s="60"/>
      <c r="S35" s="33"/>
      <c r="T35" s="182">
        <f ca="1">IF(WEEKDAY(B35)=1,0,SUM(P35:OFFSET(P35,-(WEEKDAY(B35)-2),0)))</f>
        <v>0</v>
      </c>
    </row>
    <row r="36" spans="1:20" ht="14.25" customHeight="1" thickTop="1" x14ac:dyDescent="0.15">
      <c r="A36" s="2"/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79"/>
    </row>
    <row r="37" spans="1:20" ht="14.25" customHeight="1" x14ac:dyDescent="0.2">
      <c r="B37" s="77"/>
      <c r="C37" s="105" t="s">
        <v>4</v>
      </c>
      <c r="D37" s="78" t="s">
        <v>5</v>
      </c>
      <c r="E37" s="78"/>
      <c r="F37" s="78"/>
      <c r="G37" s="149"/>
      <c r="H37" s="78"/>
      <c r="I37" s="78"/>
      <c r="J37" s="78"/>
      <c r="K37" s="78"/>
      <c r="L37" s="106"/>
      <c r="M37" s="106"/>
      <c r="N37" s="107" t="s">
        <v>13</v>
      </c>
      <c r="O37" s="106"/>
      <c r="P37" s="8">
        <f>SUM(P5:P35)</f>
        <v>0</v>
      </c>
      <c r="Q37" s="108"/>
      <c r="R37" s="102" t="s">
        <v>16</v>
      </c>
      <c r="S37" s="104"/>
      <c r="T37" s="179"/>
    </row>
    <row r="38" spans="1:20" ht="14.25" customHeight="1" x14ac:dyDescent="0.15">
      <c r="B38" s="77"/>
      <c r="C38" s="105" t="s">
        <v>4</v>
      </c>
      <c r="D38" s="78" t="s">
        <v>6</v>
      </c>
      <c r="E38" s="78"/>
      <c r="F38" s="78"/>
      <c r="G38" s="149"/>
      <c r="H38" s="78"/>
      <c r="I38" s="78"/>
      <c r="J38" s="78"/>
      <c r="K38" s="78"/>
      <c r="L38" s="200" t="s">
        <v>35</v>
      </c>
      <c r="M38" s="200"/>
      <c r="N38" s="200"/>
      <c r="O38" s="106"/>
      <c r="P38" s="70"/>
      <c r="Q38" s="109"/>
      <c r="R38" s="102" t="s">
        <v>17</v>
      </c>
      <c r="S38" s="104"/>
      <c r="T38" s="179"/>
    </row>
    <row r="39" spans="1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106"/>
      <c r="P39" s="110"/>
      <c r="Q39" s="109"/>
      <c r="R39" s="102" t="s">
        <v>18</v>
      </c>
      <c r="S39" s="104"/>
      <c r="T39" s="179"/>
    </row>
    <row r="40" spans="1:20" ht="14.25" customHeight="1" x14ac:dyDescent="0.15">
      <c r="B40" s="77"/>
      <c r="C40" s="105" t="s">
        <v>4</v>
      </c>
      <c r="D40" s="199" t="s">
        <v>7</v>
      </c>
      <c r="E40" s="199"/>
      <c r="F40" s="199"/>
      <c r="G40" s="111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106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15">
      <c r="P42" s="1"/>
      <c r="Q42" s="1"/>
    </row>
    <row r="43" spans="1:20" hidden="1" x14ac:dyDescent="0.15">
      <c r="P43" s="1"/>
      <c r="Q43" s="1"/>
    </row>
    <row r="44" spans="1:20" hidden="1" x14ac:dyDescent="0.15">
      <c r="P44" s="1"/>
      <c r="Q44" s="1"/>
    </row>
    <row r="45" spans="1:20" hidden="1" x14ac:dyDescent="0.15">
      <c r="P45" s="1"/>
      <c r="Q45" s="1"/>
    </row>
    <row r="46" spans="1:20" hidden="1" x14ac:dyDescent="0.15"/>
    <row r="47" spans="1:20" hidden="1" x14ac:dyDescent="0.15"/>
    <row r="48" spans="1:20" hidden="1" x14ac:dyDescent="0.15"/>
  </sheetData>
  <sheetProtection sheet="1" objects="1" scenarios="1" selectLockedCells="1"/>
  <mergeCells count="11">
    <mergeCell ref="D3:O3"/>
    <mergeCell ref="D40:F40"/>
    <mergeCell ref="L38:N38"/>
    <mergeCell ref="M40:N40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38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september!B34+1</f>
        <v>44105</v>
      </c>
      <c r="C5" s="127">
        <f>september!C34+1</f>
        <v>44105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IF(WEEKDAY(B5)=1,IF(DAY(B5)&lt;=6,SUM(P5:OFFSET(P5,-(DAY(B5)-1),0))+september!$T$34,SUM(P5:OFFSET(P5,-6,0))),"")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44106</v>
      </c>
      <c r="C6" s="128">
        <f>C5+1</f>
        <v>44106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5" si="5">B6+1</f>
        <v>44107</v>
      </c>
      <c r="C7" s="128">
        <f t="shared" ref="C7:C35" si="6">C6+1</f>
        <v>44107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44108</v>
      </c>
      <c r="C8" s="128">
        <f t="shared" si="6"/>
        <v>44108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>
        <f ca="1">IF(WEEKDAY(B8)=1,IF(DAY(B8)&lt;=6,SUM(P8:OFFSET(P8,-(DAY(B8)-1),0)),SUM(P8:OFFSET(P8,-6,0))),"")</f>
        <v>0</v>
      </c>
      <c r="R8" s="65"/>
      <c r="S8" s="26"/>
      <c r="T8" s="181"/>
    </row>
    <row r="9" spans="2:20" s="2" customFormat="1" ht="11.25" customHeight="1" x14ac:dyDescent="0.15">
      <c r="B9" s="96">
        <f t="shared" si="5"/>
        <v>44109</v>
      </c>
      <c r="C9" s="128">
        <f t="shared" si="6"/>
        <v>44109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44110</v>
      </c>
      <c r="C10" s="128">
        <f t="shared" si="6"/>
        <v>44110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44111</v>
      </c>
      <c r="C11" s="128">
        <f t="shared" si="6"/>
        <v>44111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44112</v>
      </c>
      <c r="C12" s="128">
        <f t="shared" si="6"/>
        <v>44112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44113</v>
      </c>
      <c r="C13" s="128">
        <f t="shared" si="6"/>
        <v>44113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44114</v>
      </c>
      <c r="C14" s="128">
        <f t="shared" si="6"/>
        <v>44114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44115</v>
      </c>
      <c r="C15" s="128">
        <f t="shared" si="6"/>
        <v>44115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IF(WEEKDAY(B15)=1,IF(DAY(B15)&lt;=6,SUM(P15:OFFSET(P15,-(DAY(B15)-1),0)),SUM(P15:OFFSET(P15,-6,0))),"")</f>
        <v>0</v>
      </c>
      <c r="R15" s="65"/>
      <c r="S15" s="26"/>
      <c r="T15" s="181"/>
    </row>
    <row r="16" spans="2:20" s="2" customFormat="1" ht="11.25" customHeight="1" x14ac:dyDescent="0.15">
      <c r="B16" s="96">
        <f t="shared" si="5"/>
        <v>44116</v>
      </c>
      <c r="C16" s="128">
        <f t="shared" si="6"/>
        <v>44116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44117</v>
      </c>
      <c r="C17" s="128">
        <f t="shared" si="6"/>
        <v>44117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44118</v>
      </c>
      <c r="C18" s="128">
        <f t="shared" si="6"/>
        <v>44118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44119</v>
      </c>
      <c r="C19" s="128">
        <f t="shared" si="6"/>
        <v>44119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44120</v>
      </c>
      <c r="C20" s="128">
        <f t="shared" si="6"/>
        <v>44120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44121</v>
      </c>
      <c r="C21" s="128">
        <f t="shared" si="6"/>
        <v>44121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44122</v>
      </c>
      <c r="C22" s="128">
        <f t="shared" si="6"/>
        <v>44122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IF(WEEKDAY(B22)=1,IF(DAY(B22)&lt;=6,SUM(P22:OFFSET(P22,-(DAY(B22)-1),0)),SUM(P22:OFFSET(P22,-6,0))),"")</f>
        <v>0</v>
      </c>
      <c r="R22" s="65"/>
      <c r="S22" s="26"/>
      <c r="T22" s="181"/>
    </row>
    <row r="23" spans="2:20" s="2" customFormat="1" ht="11.25" customHeight="1" x14ac:dyDescent="0.15">
      <c r="B23" s="96">
        <f t="shared" si="5"/>
        <v>44123</v>
      </c>
      <c r="C23" s="128">
        <f t="shared" si="6"/>
        <v>44123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44124</v>
      </c>
      <c r="C24" s="128">
        <f t="shared" si="6"/>
        <v>44124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44125</v>
      </c>
      <c r="C25" s="128">
        <f t="shared" si="6"/>
        <v>44125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44126</v>
      </c>
      <c r="C26" s="128">
        <f t="shared" si="6"/>
        <v>44126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44127</v>
      </c>
      <c r="C27" s="128">
        <f t="shared" si="6"/>
        <v>44127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44128</v>
      </c>
      <c r="C28" s="128">
        <f t="shared" si="6"/>
        <v>44128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44129</v>
      </c>
      <c r="C29" s="128">
        <f t="shared" si="6"/>
        <v>44129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5"/>
      <c r="S29" s="26"/>
      <c r="T29" s="181"/>
    </row>
    <row r="30" spans="2:20" s="2" customFormat="1" ht="11.25" customHeight="1" x14ac:dyDescent="0.15">
      <c r="B30" s="96">
        <f t="shared" si="5"/>
        <v>44130</v>
      </c>
      <c r="C30" s="128">
        <f t="shared" si="6"/>
        <v>44130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44131</v>
      </c>
      <c r="C31" s="128">
        <f t="shared" si="6"/>
        <v>44131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44132</v>
      </c>
      <c r="C32" s="128">
        <f t="shared" si="6"/>
        <v>44132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44133</v>
      </c>
      <c r="C33" s="128">
        <f t="shared" si="6"/>
        <v>44133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44134</v>
      </c>
      <c r="C34" s="128">
        <f t="shared" si="6"/>
        <v>44134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">
      <c r="B35" s="97">
        <f t="shared" si="5"/>
        <v>44135</v>
      </c>
      <c r="C35" s="135">
        <f t="shared" si="6"/>
        <v>44135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september!G40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22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oktober!B35+1</f>
        <v>44136</v>
      </c>
      <c r="C5" s="127">
        <f>oktober!C35+1</f>
        <v>44136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>
        <f ca="1">IF(WEEKDAY(B5)=1,IF(DAY(B5)&lt;=6,SUM(P5:OFFSET(P5,-(DAY(B5)-1),0))+oktober!$T$34,SUM(P5:OFFSET(P5,-6,0))),"")</f>
        <v>0</v>
      </c>
      <c r="R5" s="64"/>
      <c r="S5" s="25"/>
      <c r="T5" s="181"/>
    </row>
    <row r="6" spans="2:20" s="2" customFormat="1" ht="11.25" customHeight="1" x14ac:dyDescent="0.15">
      <c r="B6" s="96">
        <f>B5+1</f>
        <v>44137</v>
      </c>
      <c r="C6" s="128">
        <f>C5+1</f>
        <v>44137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IF(WEEKDAY(B6)=1,IF(DAY(B6)&lt;=6,SUM(P6:OFFSET(P6,-(DAY(B6)-1),0))+oktober!$T$34,SUM(P6:OFFSET(P6,-6,0))),"")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4" si="5">B6+1</f>
        <v>44138</v>
      </c>
      <c r="C7" s="128">
        <f t="shared" ref="C7:C34" si="6">C6+1</f>
        <v>44138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IF(WEEKDAY(B7)=1,IF(DAY(B7)&lt;=6,SUM(P7:OFFSET(P7,-(DAY(B7)-1),0))+oktober!$T$34,SUM(P7:OFFSET(P7,-6,0))),"")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44139</v>
      </c>
      <c r="C8" s="128">
        <f t="shared" si="6"/>
        <v>44139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IF(WEEKDAY(B8)=1,IF(DAY(B8)&lt;=6,SUM(P8:OFFSET(P8,-(DAY(B8)-1),0))+oktober!$T$34,SUM(P8:OFFSET(P8,-6,0))),"")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44140</v>
      </c>
      <c r="C9" s="128">
        <f t="shared" si="6"/>
        <v>44140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IF(WEEKDAY(B9)=1,IF(DAY(B9)&lt;=6,SUM(P9:OFFSET(P9,-(DAY(B9)-1),0))+oktober!$T$34,SUM(P9:OFFSET(P9,-6,0))),"")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44141</v>
      </c>
      <c r="C10" s="128">
        <f t="shared" si="6"/>
        <v>44141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IF(WEEKDAY(B10)=1,IF(DAY(B10)&lt;=6,SUM(P10:OFFSET(P10,-(DAY(B10)-1),0))+oktober!$T$34,SUM(P10:OFFSET(P10,-6,0))),"")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44142</v>
      </c>
      <c r="C11" s="128">
        <f t="shared" si="6"/>
        <v>44142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IF(WEEKDAY(B11)=1,IF(DAY(B11)&lt;=6,SUM(P11:OFFSET(P11,-(DAY(B11)-1),0))+oktober!$T$34,SUM(P11:OFFSET(P11,-6,0))),"")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44143</v>
      </c>
      <c r="C12" s="128">
        <f t="shared" si="6"/>
        <v>44143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IF(WEEKDAY(B12)=1,IF(DAY(B12)&lt;=6,SUM(P12:OFFSET(P12,-(DAY(B12)-1),0))+oktober!$T$34,SUM(P12:OFFSET(P12,-6,0))),"")</f>
        <v>0</v>
      </c>
      <c r="R12" s="65"/>
      <c r="S12" s="26"/>
      <c r="T12" s="181"/>
    </row>
    <row r="13" spans="2:20" s="2" customFormat="1" ht="11.25" customHeight="1" x14ac:dyDescent="0.15">
      <c r="B13" s="96">
        <f t="shared" si="5"/>
        <v>44144</v>
      </c>
      <c r="C13" s="128">
        <f t="shared" si="6"/>
        <v>44144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IF(WEEKDAY(B13)=1,IF(DAY(B13)&lt;=6,SUM(P13:OFFSET(P13,-(DAY(B13)-1),0))+oktober!$T$34,SUM(P13:OFFSET(P13,-6,0))),"")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44145</v>
      </c>
      <c r="C14" s="128">
        <f t="shared" si="6"/>
        <v>44145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IF(WEEKDAY(B14)=1,IF(DAY(B14)&lt;=6,SUM(P14:OFFSET(P14,-(DAY(B14)-1),0))+oktober!$T$34,SUM(P14:OFFSET(P14,-6,0))),"")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44146</v>
      </c>
      <c r="C15" s="128">
        <f t="shared" si="6"/>
        <v>44146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IF(WEEKDAY(B15)=1,IF(DAY(B15)&lt;=6,SUM(P15:OFFSET(P15,-(DAY(B15)-1),0))+oktober!$T$34,SUM(P15:OFFSET(P15,-6,0))),"")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44147</v>
      </c>
      <c r="C16" s="128">
        <f t="shared" si="6"/>
        <v>44147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IF(WEEKDAY(B16)=1,IF(DAY(B16)&lt;=6,SUM(P16:OFFSET(P16,-(DAY(B16)-1),0))+oktober!$T$34,SUM(P16:OFFSET(P16,-6,0))),"")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44148</v>
      </c>
      <c r="C17" s="128">
        <f t="shared" si="6"/>
        <v>44148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IF(WEEKDAY(B17)=1,IF(DAY(B17)&lt;=6,SUM(P17:OFFSET(P17,-(DAY(B17)-1),0))+oktober!$T$34,SUM(P17:OFFSET(P17,-6,0))),"")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44149</v>
      </c>
      <c r="C18" s="128">
        <f t="shared" si="6"/>
        <v>44149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IF(WEEKDAY(B18)=1,IF(DAY(B18)&lt;=6,SUM(P18:OFFSET(P18,-(DAY(B18)-1),0))+oktober!$T$34,SUM(P18:OFFSET(P18,-6,0))),"")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44150</v>
      </c>
      <c r="C19" s="128">
        <f t="shared" si="6"/>
        <v>44150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IF(WEEKDAY(B19)=1,IF(DAY(B19)&lt;=6,SUM(P19:OFFSET(P19,-(DAY(B19)-1),0)),SUM(P19:OFFSET(P19,-6,0))),"")</f>
        <v>0</v>
      </c>
      <c r="R19" s="65"/>
      <c r="S19" s="26"/>
      <c r="T19" s="181"/>
    </row>
    <row r="20" spans="2:20" s="2" customFormat="1" ht="11.25" customHeight="1" x14ac:dyDescent="0.15">
      <c r="B20" s="96">
        <f t="shared" si="5"/>
        <v>44151</v>
      </c>
      <c r="C20" s="128">
        <f t="shared" si="6"/>
        <v>44151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44152</v>
      </c>
      <c r="C21" s="128">
        <f t="shared" si="6"/>
        <v>44152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44153</v>
      </c>
      <c r="C22" s="128">
        <f t="shared" si="6"/>
        <v>44153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44154</v>
      </c>
      <c r="C23" s="128">
        <f t="shared" si="6"/>
        <v>44154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44155</v>
      </c>
      <c r="C24" s="128">
        <f t="shared" si="6"/>
        <v>44155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44156</v>
      </c>
      <c r="C25" s="128">
        <f t="shared" si="6"/>
        <v>44156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44157</v>
      </c>
      <c r="C26" s="128">
        <f t="shared" si="6"/>
        <v>44157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5"/>
      <c r="S26" s="26"/>
      <c r="T26" s="181"/>
    </row>
    <row r="27" spans="2:20" s="2" customFormat="1" ht="11.25" customHeight="1" x14ac:dyDescent="0.15">
      <c r="B27" s="96">
        <f t="shared" si="5"/>
        <v>44158</v>
      </c>
      <c r="C27" s="128">
        <f t="shared" si="6"/>
        <v>44158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44159</v>
      </c>
      <c r="C28" s="128">
        <f t="shared" si="6"/>
        <v>44159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44160</v>
      </c>
      <c r="C29" s="128">
        <f t="shared" si="6"/>
        <v>44160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44161</v>
      </c>
      <c r="C30" s="128">
        <f t="shared" si="6"/>
        <v>44161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44162</v>
      </c>
      <c r="C31" s="128">
        <f t="shared" si="6"/>
        <v>44162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44163</v>
      </c>
      <c r="C32" s="128">
        <f t="shared" si="6"/>
        <v>44163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44164</v>
      </c>
      <c r="C33" s="128">
        <f t="shared" si="6"/>
        <v>44164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5"/>
      <c r="S33" s="26"/>
      <c r="T33" s="181"/>
    </row>
    <row r="34" spans="2:20" s="2" customFormat="1" ht="11.25" customHeight="1" x14ac:dyDescent="0.15">
      <c r="B34" s="96">
        <f t="shared" si="5"/>
        <v>44165</v>
      </c>
      <c r="C34" s="129">
        <f t="shared" si="6"/>
        <v>44165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oktober!G40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37</v>
      </c>
      <c r="N2" s="191"/>
      <c r="O2" s="79">
        <f>januari!O2</f>
        <v>2020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6">
        <f>november!B34+1</f>
        <v>44166</v>
      </c>
      <c r="C5" s="116">
        <f>november!C34+1</f>
        <v>44166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IF(WEEKDAY(B5)=1,IF(DAY(B5)&lt;=6,SUM(P5:OFFSET(P5,-(DAY(B5)-1),0))+november!$T$35,SUM(P5:OFFSET(P5,-6,0))),"")</f>
        <v/>
      </c>
      <c r="R5" s="57"/>
      <c r="S5" s="21"/>
      <c r="T5" s="181"/>
    </row>
    <row r="6" spans="1:20" s="2" customFormat="1" ht="11.25" customHeight="1" x14ac:dyDescent="0.15">
      <c r="B6" s="93">
        <f>B5+1</f>
        <v>44167</v>
      </c>
      <c r="C6" s="94">
        <f>C5+1</f>
        <v>44167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IF(WEEKDAY(B6)=1,IF(DAY(B6)&lt;=6,SUM(P6:OFFSET(P6,-(DAY(B6)-1),0))+november!$T$35,SUM(P6:OFFSET(P6,-6,0))),"")</f>
        <v/>
      </c>
      <c r="R6" s="61"/>
      <c r="S6" s="22"/>
      <c r="T6" s="181"/>
    </row>
    <row r="7" spans="1:20" s="2" customFormat="1" ht="11.25" customHeight="1" x14ac:dyDescent="0.15">
      <c r="B7" s="93">
        <f t="shared" ref="B7:B35" si="5">B6+1</f>
        <v>44168</v>
      </c>
      <c r="C7" s="94">
        <f t="shared" ref="C7:C35" si="6">C6+1</f>
        <v>44168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IF(WEEKDAY(B7)=1,IF(DAY(B7)&lt;=6,SUM(P7:OFFSET(P7,-(DAY(B7)-1),0))+november!$T$35,SUM(P7:OFFSET(P7,-6,0))),"")</f>
        <v/>
      </c>
      <c r="R7" s="61"/>
      <c r="S7" s="23"/>
      <c r="T7" s="181"/>
    </row>
    <row r="8" spans="1:20" s="3" customFormat="1" ht="11.25" customHeight="1" x14ac:dyDescent="0.15">
      <c r="A8" s="2"/>
      <c r="B8" s="93">
        <f t="shared" si="5"/>
        <v>44169</v>
      </c>
      <c r="C8" s="94">
        <f t="shared" si="6"/>
        <v>44169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IF(WEEKDAY(B8)=1,IF(DAY(B8)&lt;=6,SUM(P8:OFFSET(P8,-(DAY(B8)-1),0))+november!$T$35,SUM(P8:OFFSET(P8,-6,0))),"")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44170</v>
      </c>
      <c r="C9" s="94">
        <f t="shared" si="6"/>
        <v>44170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IF(WEEKDAY(B9)=1,IF(DAY(B9)&lt;=6,SUM(P9:OFFSET(P9,-(DAY(B9)-1),0))+november!$T$35,SUM(P9:OFFSET(P9,-6,0))),"")</f>
        <v/>
      </c>
      <c r="R9" s="61"/>
      <c r="S9" s="22"/>
      <c r="T9" s="181"/>
    </row>
    <row r="10" spans="1:20" s="2" customFormat="1" ht="11.25" customHeight="1" x14ac:dyDescent="0.15">
      <c r="B10" s="93">
        <f t="shared" si="5"/>
        <v>44171</v>
      </c>
      <c r="C10" s="94">
        <f t="shared" si="6"/>
        <v>44171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>
        <f ca="1">IF(WEEKDAY(B10)=1,IF(DAY(B10)&lt;=6,SUM(P10:OFFSET(P10,-(DAY(B10)-1),0))+november!$T$35,SUM(P10:OFFSET(P10,-6,0))),"")</f>
        <v>0</v>
      </c>
      <c r="R10" s="61"/>
      <c r="S10" s="22"/>
      <c r="T10" s="181"/>
    </row>
    <row r="11" spans="1:20" s="2" customFormat="1" ht="11.25" customHeight="1" x14ac:dyDescent="0.15">
      <c r="B11" s="93">
        <f t="shared" si="5"/>
        <v>44172</v>
      </c>
      <c r="C11" s="94">
        <f t="shared" si="6"/>
        <v>44172</v>
      </c>
      <c r="D11" s="40"/>
      <c r="E11" s="41"/>
      <c r="F11" s="164">
        <f t="shared" si="0"/>
        <v>0</v>
      </c>
      <c r="G11" s="40"/>
      <c r="H11" s="41"/>
      <c r="I11" s="164">
        <f t="shared" si="1"/>
        <v>0</v>
      </c>
      <c r="J11" s="40"/>
      <c r="K11" s="41"/>
      <c r="L11" s="164">
        <f t="shared" si="2"/>
        <v>0</v>
      </c>
      <c r="M11" s="40"/>
      <c r="N11" s="41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IF(WEEKDAY(B11)=1,IF(DAY(B11)&lt;=6,SUM(P11:OFFSET(P11,-(DAY(B11)-1),0))+november!$T$35,SUM(P11:OFFSET(P11,-6,0))),"")</f>
        <v/>
      </c>
      <c r="R11" s="62"/>
      <c r="S11" s="24"/>
      <c r="T11" s="181"/>
    </row>
    <row r="12" spans="1:20" s="2" customFormat="1" ht="11.25" customHeight="1" x14ac:dyDescent="0.15">
      <c r="B12" s="93">
        <f t="shared" si="5"/>
        <v>44173</v>
      </c>
      <c r="C12" s="94">
        <f t="shared" si="6"/>
        <v>44173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IF(WEEKDAY(B12)=1,IF(DAY(B12)&lt;=6,SUM(P12:OFFSET(P12,-(DAY(B12)-1),0))+november!$T$35,SUM(P12:OFFSET(P12,-6,0))),"")</f>
        <v/>
      </c>
      <c r="R12" s="61"/>
      <c r="S12" s="22"/>
      <c r="T12" s="181"/>
    </row>
    <row r="13" spans="1:20" s="2" customFormat="1" ht="11.25" customHeight="1" x14ac:dyDescent="0.15">
      <c r="B13" s="93">
        <f t="shared" si="5"/>
        <v>44174</v>
      </c>
      <c r="C13" s="94">
        <f t="shared" si="6"/>
        <v>44174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IF(WEEKDAY(B13)=1,IF(DAY(B13)&lt;=6,SUM(P13:OFFSET(P13,-(DAY(B13)-1),0))+november!$T$35,SUM(P13:OFFSET(P13,-6,0))),"")</f>
        <v/>
      </c>
      <c r="R13" s="61"/>
      <c r="S13" s="22"/>
      <c r="T13" s="181"/>
    </row>
    <row r="14" spans="1:20" s="2" customFormat="1" ht="11.25" customHeight="1" x14ac:dyDescent="0.15">
      <c r="B14" s="93">
        <f t="shared" si="5"/>
        <v>44175</v>
      </c>
      <c r="C14" s="94">
        <f t="shared" si="6"/>
        <v>44175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IF(WEEKDAY(B14)=1,IF(DAY(B14)&lt;=6,SUM(P14:OFFSET(P14,-(DAY(B14)-1),0))+november!$T$35,SUM(P14:OFFSET(P14,-6,0))),"")</f>
        <v/>
      </c>
      <c r="R14" s="61"/>
      <c r="S14" s="22"/>
      <c r="T14" s="181"/>
    </row>
    <row r="15" spans="1:20" s="3" customFormat="1" ht="11.25" customHeight="1" x14ac:dyDescent="0.15">
      <c r="A15" s="2"/>
      <c r="B15" s="93">
        <f t="shared" si="5"/>
        <v>44176</v>
      </c>
      <c r="C15" s="94">
        <f t="shared" si="6"/>
        <v>44176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IF(WEEKDAY(B15)=1,IF(DAY(B15)&lt;=6,SUM(P15:OFFSET(P15,-(DAY(B15)-1),0))+november!$T$35,SUM(P15:OFFSET(P15,-6,0))),"")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44177</v>
      </c>
      <c r="C16" s="94">
        <f t="shared" si="6"/>
        <v>44177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IF(WEEKDAY(B16)=1,IF(DAY(B16)&lt;=6,SUM(P16:OFFSET(P16,-(DAY(B16)-1),0))+november!$T$35,SUM(P16:OFFSET(P16,-6,0))),"")</f>
        <v/>
      </c>
      <c r="R16" s="61"/>
      <c r="S16" s="22"/>
      <c r="T16" s="181"/>
    </row>
    <row r="17" spans="1:20" s="2" customFormat="1" ht="11.25" customHeight="1" x14ac:dyDescent="0.15">
      <c r="B17" s="93">
        <f t="shared" si="5"/>
        <v>44178</v>
      </c>
      <c r="C17" s="94">
        <f t="shared" si="6"/>
        <v>44178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IF(WEEKDAY(B17)=1,IF(DAY(B17)&lt;=6,SUM(P17:OFFSET(P17,-(DAY(B17)-1),0)),SUM(P17:OFFSET(P17,-6,0))),"")</f>
        <v>0</v>
      </c>
      <c r="R17" s="61"/>
      <c r="S17" s="22"/>
      <c r="T17" s="181"/>
    </row>
    <row r="18" spans="1:20" s="2" customFormat="1" ht="11.25" customHeight="1" x14ac:dyDescent="0.15">
      <c r="B18" s="93">
        <f t="shared" si="5"/>
        <v>44179</v>
      </c>
      <c r="C18" s="94">
        <f t="shared" si="6"/>
        <v>44179</v>
      </c>
      <c r="D18" s="40"/>
      <c r="E18" s="41"/>
      <c r="F18" s="164">
        <f t="shared" si="0"/>
        <v>0</v>
      </c>
      <c r="G18" s="40"/>
      <c r="H18" s="41"/>
      <c r="I18" s="164">
        <f t="shared" si="1"/>
        <v>0</v>
      </c>
      <c r="J18" s="40"/>
      <c r="K18" s="41"/>
      <c r="L18" s="164">
        <f t="shared" si="2"/>
        <v>0</v>
      </c>
      <c r="M18" s="40"/>
      <c r="N18" s="41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2"/>
      <c r="S18" s="24"/>
      <c r="T18" s="181"/>
    </row>
    <row r="19" spans="1:20" s="2" customFormat="1" ht="11.25" customHeight="1" x14ac:dyDescent="0.15">
      <c r="B19" s="93">
        <f t="shared" si="5"/>
        <v>44180</v>
      </c>
      <c r="C19" s="94">
        <f t="shared" si="6"/>
        <v>44180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15">
      <c r="B20" s="93">
        <f t="shared" si="5"/>
        <v>44181</v>
      </c>
      <c r="C20" s="94">
        <f t="shared" si="6"/>
        <v>44181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1"/>
      <c r="S20" s="22"/>
      <c r="T20" s="181"/>
    </row>
    <row r="21" spans="1:20" s="2" customFormat="1" ht="11.25" customHeight="1" x14ac:dyDescent="0.15">
      <c r="B21" s="93">
        <f t="shared" si="5"/>
        <v>44182</v>
      </c>
      <c r="C21" s="94">
        <f t="shared" si="6"/>
        <v>44182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3" customFormat="1" ht="11.25" customHeight="1" x14ac:dyDescent="0.15">
      <c r="A22" s="2"/>
      <c r="B22" s="93">
        <f t="shared" si="5"/>
        <v>44183</v>
      </c>
      <c r="C22" s="94">
        <f t="shared" si="6"/>
        <v>44183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15">
      <c r="B23" s="93">
        <f t="shared" si="5"/>
        <v>44184</v>
      </c>
      <c r="C23" s="94">
        <f t="shared" si="6"/>
        <v>44184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2" customFormat="1" ht="11.25" customHeight="1" x14ac:dyDescent="0.15">
      <c r="B24" s="93">
        <f t="shared" si="5"/>
        <v>44185</v>
      </c>
      <c r="C24" s="94">
        <f t="shared" si="6"/>
        <v>44185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1"/>
      <c r="S24" s="22"/>
      <c r="T24" s="181"/>
    </row>
    <row r="25" spans="1:20" s="2" customFormat="1" ht="11.25" customHeight="1" x14ac:dyDescent="0.15">
      <c r="B25" s="93">
        <f t="shared" si="5"/>
        <v>44186</v>
      </c>
      <c r="C25" s="94">
        <f t="shared" si="6"/>
        <v>44186</v>
      </c>
      <c r="D25" s="40"/>
      <c r="E25" s="41"/>
      <c r="F25" s="164">
        <f t="shared" si="0"/>
        <v>0</v>
      </c>
      <c r="G25" s="40"/>
      <c r="H25" s="41"/>
      <c r="I25" s="164">
        <f t="shared" si="1"/>
        <v>0</v>
      </c>
      <c r="J25" s="40"/>
      <c r="K25" s="41"/>
      <c r="L25" s="164">
        <f t="shared" si="2"/>
        <v>0</v>
      </c>
      <c r="M25" s="40"/>
      <c r="N25" s="41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2"/>
      <c r="S25" s="24"/>
      <c r="T25" s="181"/>
    </row>
    <row r="26" spans="1:20" s="2" customFormat="1" ht="11.25" customHeight="1" x14ac:dyDescent="0.15">
      <c r="B26" s="93">
        <f t="shared" si="5"/>
        <v>44187</v>
      </c>
      <c r="C26" s="94">
        <f t="shared" si="6"/>
        <v>44187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15">
      <c r="B27" s="93">
        <f t="shared" si="5"/>
        <v>44188</v>
      </c>
      <c r="C27" s="94">
        <f t="shared" si="6"/>
        <v>44188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1:20" s="2" customFormat="1" ht="11.25" customHeight="1" x14ac:dyDescent="0.15">
      <c r="B28" s="93">
        <f t="shared" si="5"/>
        <v>44189</v>
      </c>
      <c r="C28" s="94">
        <f t="shared" si="6"/>
        <v>44189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3" customFormat="1" ht="11.25" customHeight="1" x14ac:dyDescent="0.15">
      <c r="A29" s="2"/>
      <c r="B29" s="93">
        <f t="shared" si="5"/>
        <v>44190</v>
      </c>
      <c r="C29" s="94">
        <f t="shared" si="6"/>
        <v>44190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15">
      <c r="B30" s="93">
        <f t="shared" si="5"/>
        <v>44191</v>
      </c>
      <c r="C30" s="94">
        <f t="shared" si="6"/>
        <v>44191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2" customFormat="1" ht="11.25" customHeight="1" x14ac:dyDescent="0.15">
      <c r="B31" s="93">
        <f t="shared" si="5"/>
        <v>44192</v>
      </c>
      <c r="C31" s="94">
        <f t="shared" si="6"/>
        <v>44192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1"/>
      <c r="S31" s="22"/>
      <c r="T31" s="181"/>
    </row>
    <row r="32" spans="1:20" s="2" customFormat="1" ht="11.25" customHeight="1" x14ac:dyDescent="0.15">
      <c r="B32" s="93">
        <f t="shared" si="5"/>
        <v>44193</v>
      </c>
      <c r="C32" s="94">
        <f t="shared" si="6"/>
        <v>44193</v>
      </c>
      <c r="D32" s="40"/>
      <c r="E32" s="41"/>
      <c r="F32" s="164">
        <f t="shared" si="0"/>
        <v>0</v>
      </c>
      <c r="G32" s="40"/>
      <c r="H32" s="41"/>
      <c r="I32" s="164">
        <f t="shared" si="1"/>
        <v>0</v>
      </c>
      <c r="J32" s="40"/>
      <c r="K32" s="41"/>
      <c r="L32" s="164">
        <f t="shared" si="2"/>
        <v>0</v>
      </c>
      <c r="M32" s="40"/>
      <c r="N32" s="41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2"/>
      <c r="S32" s="24"/>
      <c r="T32" s="181"/>
    </row>
    <row r="33" spans="2:20" s="2" customFormat="1" ht="11.25" customHeight="1" x14ac:dyDescent="0.15">
      <c r="B33" s="93">
        <f t="shared" si="5"/>
        <v>44194</v>
      </c>
      <c r="C33" s="94">
        <f t="shared" si="6"/>
        <v>44194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15">
      <c r="B34" s="93">
        <f t="shared" si="5"/>
        <v>44195</v>
      </c>
      <c r="C34" s="94">
        <f t="shared" si="6"/>
        <v>44195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">
      <c r="B35" s="117">
        <f t="shared" si="5"/>
        <v>44196</v>
      </c>
      <c r="C35" s="98">
        <f t="shared" si="6"/>
        <v>44196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november!G40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  <row r="45" spans="2:20" hidden="1" x14ac:dyDescent="0.1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indexed="10"/>
  </sheetPr>
  <dimension ref="B1:I25"/>
  <sheetViews>
    <sheetView showRowColHeaders="0" workbookViewId="0">
      <selection activeCell="M10" sqref="M10"/>
    </sheetView>
  </sheetViews>
  <sheetFormatPr baseColWidth="10" defaultColWidth="8.83203125" defaultRowHeight="13" x14ac:dyDescent="0.15"/>
  <sheetData>
    <row r="1" spans="2:9" x14ac:dyDescent="0.15">
      <c r="B1" t="s">
        <v>50</v>
      </c>
    </row>
    <row r="2" spans="2:9" x14ac:dyDescent="0.15">
      <c r="B2" t="s">
        <v>49</v>
      </c>
    </row>
    <row r="3" spans="2:9" x14ac:dyDescent="0.15">
      <c r="B3" s="233" t="s">
        <v>31</v>
      </c>
      <c r="C3" s="233"/>
      <c r="D3" s="233"/>
      <c r="E3" s="233"/>
      <c r="F3" s="233"/>
      <c r="G3" s="233"/>
      <c r="H3" s="233"/>
      <c r="I3" s="233"/>
    </row>
    <row r="4" spans="2:9" x14ac:dyDescent="0.15">
      <c r="B4" s="233"/>
      <c r="C4" s="233"/>
      <c r="D4" s="233"/>
      <c r="E4" s="233"/>
      <c r="F4" s="233"/>
      <c r="G4" s="233"/>
      <c r="H4" s="233"/>
      <c r="I4" s="233"/>
    </row>
    <row r="5" spans="2:9" x14ac:dyDescent="0.15">
      <c r="B5" s="233" t="s">
        <v>32</v>
      </c>
      <c r="C5" s="233"/>
      <c r="D5" s="233"/>
      <c r="E5" s="233"/>
      <c r="F5" s="233"/>
      <c r="G5" s="233"/>
      <c r="H5" s="233"/>
      <c r="I5" s="233"/>
    </row>
    <row r="6" spans="2:9" x14ac:dyDescent="0.15">
      <c r="B6" s="233"/>
      <c r="C6" s="233"/>
      <c r="D6" s="233"/>
      <c r="E6" s="233"/>
      <c r="F6" s="233"/>
      <c r="G6" s="233"/>
      <c r="H6" s="233"/>
      <c r="I6" s="233"/>
    </row>
    <row r="7" spans="2:9" x14ac:dyDescent="0.15">
      <c r="B7" s="233" t="s">
        <v>33</v>
      </c>
      <c r="C7" s="233"/>
      <c r="D7" s="233"/>
      <c r="E7" s="233"/>
      <c r="F7" s="233"/>
      <c r="G7" s="233"/>
      <c r="H7" s="233"/>
      <c r="I7" s="233"/>
    </row>
    <row r="8" spans="2:9" x14ac:dyDescent="0.15">
      <c r="B8" s="233"/>
      <c r="C8" s="233"/>
      <c r="D8" s="233"/>
      <c r="E8" s="233"/>
      <c r="F8" s="233"/>
      <c r="G8" s="233"/>
      <c r="H8" s="233"/>
      <c r="I8" s="233"/>
    </row>
    <row r="9" spans="2:9" x14ac:dyDescent="0.15">
      <c r="B9" s="233" t="s">
        <v>48</v>
      </c>
      <c r="C9" s="233"/>
      <c r="D9" s="233"/>
      <c r="E9" s="233"/>
      <c r="F9" s="233"/>
      <c r="G9" s="233"/>
      <c r="H9" s="233"/>
      <c r="I9" s="233"/>
    </row>
    <row r="10" spans="2:9" x14ac:dyDescent="0.15">
      <c r="B10" s="233"/>
      <c r="C10" s="233"/>
      <c r="D10" s="233"/>
      <c r="E10" s="233"/>
      <c r="F10" s="233"/>
      <c r="G10" s="233"/>
      <c r="H10" s="233"/>
      <c r="I10" s="233"/>
    </row>
    <row r="11" spans="2:9" x14ac:dyDescent="0.15">
      <c r="B11" s="233" t="s">
        <v>34</v>
      </c>
      <c r="C11" s="233"/>
      <c r="D11" s="233"/>
      <c r="E11" s="233"/>
      <c r="F11" s="233"/>
      <c r="G11" s="233"/>
      <c r="H11" s="233"/>
      <c r="I11" s="233"/>
    </row>
    <row r="12" spans="2:9" x14ac:dyDescent="0.15">
      <c r="B12" s="233"/>
      <c r="C12" s="233"/>
      <c r="D12" s="233"/>
      <c r="E12" s="233"/>
      <c r="F12" s="233"/>
      <c r="G12" s="233"/>
      <c r="H12" s="233"/>
      <c r="I12" s="233"/>
    </row>
    <row r="13" spans="2:9" x14ac:dyDescent="0.15">
      <c r="B13" s="233" t="s">
        <v>39</v>
      </c>
      <c r="C13" s="233"/>
      <c r="D13" s="233"/>
      <c r="E13" s="233"/>
      <c r="F13" s="233"/>
      <c r="G13" s="233"/>
      <c r="H13" s="233"/>
      <c r="I13" s="233"/>
    </row>
    <row r="14" spans="2:9" x14ac:dyDescent="0.15">
      <c r="B14" s="234" t="s">
        <v>40</v>
      </c>
      <c r="C14" s="234"/>
      <c r="D14" s="234"/>
      <c r="E14" s="234"/>
      <c r="F14" s="234"/>
      <c r="G14" s="234"/>
      <c r="H14" s="234"/>
      <c r="I14" s="234"/>
    </row>
    <row r="15" spans="2:9" x14ac:dyDescent="0.15">
      <c r="B15" s="233"/>
      <c r="C15" s="233"/>
      <c r="D15" s="233"/>
      <c r="E15" s="233"/>
      <c r="F15" s="233"/>
      <c r="G15" s="233"/>
      <c r="H15" s="233"/>
      <c r="I15" s="233"/>
    </row>
    <row r="16" spans="2:9" x14ac:dyDescent="0.15">
      <c r="B16" s="234" t="s">
        <v>43</v>
      </c>
      <c r="C16" s="234"/>
      <c r="D16" s="234"/>
      <c r="E16" s="234"/>
      <c r="F16" s="234"/>
      <c r="G16" s="234"/>
      <c r="H16" s="234"/>
      <c r="I16" s="234"/>
    </row>
    <row r="17" spans="2:9" x14ac:dyDescent="0.15">
      <c r="B17" t="s">
        <v>42</v>
      </c>
    </row>
    <row r="18" spans="2:9" x14ac:dyDescent="0.15">
      <c r="B18" t="s">
        <v>45</v>
      </c>
      <c r="I18" s="183"/>
    </row>
    <row r="20" spans="2:9" x14ac:dyDescent="0.15">
      <c r="B20" s="234" t="s">
        <v>44</v>
      </c>
      <c r="C20" s="234"/>
      <c r="D20" s="234"/>
      <c r="E20" s="234"/>
      <c r="F20" s="234"/>
      <c r="G20" s="234"/>
      <c r="H20" s="234"/>
      <c r="I20" s="234"/>
    </row>
    <row r="22" spans="2:9" x14ac:dyDescent="0.15">
      <c r="B22" t="s">
        <v>46</v>
      </c>
    </row>
    <row r="23" spans="2:9" x14ac:dyDescent="0.15">
      <c r="B23" t="s">
        <v>47</v>
      </c>
    </row>
    <row r="25" spans="2:9" x14ac:dyDescent="0.15">
      <c r="B25" t="s">
        <v>51</v>
      </c>
    </row>
  </sheetData>
  <sheetProtection sheet="1" objects="1" scenarios="1"/>
  <mergeCells count="15">
    <mergeCell ref="B15:I15"/>
    <mergeCell ref="B16:I16"/>
    <mergeCell ref="B20:I20"/>
    <mergeCell ref="B11:I11"/>
    <mergeCell ref="B12:I12"/>
    <mergeCell ref="B13:I13"/>
    <mergeCell ref="B14:I14"/>
    <mergeCell ref="B7:I7"/>
    <mergeCell ref="B8:I8"/>
    <mergeCell ref="B9:I9"/>
    <mergeCell ref="B10:I10"/>
    <mergeCell ref="B3:I3"/>
    <mergeCell ref="B4:I4"/>
    <mergeCell ref="B5:I5"/>
    <mergeCell ref="B6:I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1"/>
  </sheetPr>
  <dimension ref="A1:Z45"/>
  <sheetViews>
    <sheetView showGridLines="0" showRowColHeaders="0" zoomScaleNormal="10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21</v>
      </c>
      <c r="N2" s="191"/>
      <c r="O2" s="79">
        <f>januari!O2</f>
        <v>2020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15">
      <c r="B5" s="96">
        <f>januari!B35+1</f>
        <v>43862</v>
      </c>
      <c r="C5" s="116">
        <f>januari!C35+1</f>
        <v>43862</v>
      </c>
      <c r="D5" s="9"/>
      <c r="E5" s="10"/>
      <c r="F5" s="159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IF(WEEKDAY(B5)=1,IF(DAY(B5)&lt;=6,SUM(P5:OFFSET(P5,-(DAY(B5)-1),0))+januari!$T$35,SUM(P5:OFFSET(P5,-6,0))),"")</f>
        <v/>
      </c>
      <c r="R5" s="57"/>
      <c r="S5" s="21"/>
      <c r="T5" s="181"/>
    </row>
    <row r="6" spans="1:20" s="2" customFormat="1" ht="11.25" customHeight="1" x14ac:dyDescent="0.15">
      <c r="B6" s="93">
        <f>B5+1</f>
        <v>43863</v>
      </c>
      <c r="C6" s="94">
        <f>C5+1</f>
        <v>43863</v>
      </c>
      <c r="D6" s="40"/>
      <c r="E6" s="41"/>
      <c r="F6" s="159">
        <f t="shared" ref="F6:F33" si="0">IF(E6="",0,(E6-D6))</f>
        <v>0</v>
      </c>
      <c r="G6" s="40"/>
      <c r="H6" s="41"/>
      <c r="I6" s="164">
        <f t="shared" ref="I6:I33" si="1">IF(H6="",0,(H6-G6))</f>
        <v>0</v>
      </c>
      <c r="J6" s="40"/>
      <c r="K6" s="41"/>
      <c r="L6" s="164">
        <f t="shared" ref="L6:L33" si="2">IF(K6="",0,(K6-J6))</f>
        <v>0</v>
      </c>
      <c r="M6" s="40"/>
      <c r="N6" s="41"/>
      <c r="O6" s="164">
        <f t="shared" ref="O6:O33" si="3">IF(N6="",0,(N6-M6))</f>
        <v>0</v>
      </c>
      <c r="P6" s="165">
        <f t="shared" ref="P6:P33" si="4">(F6+I6+L6+O6)</f>
        <v>0</v>
      </c>
      <c r="Q6" s="176">
        <f ca="1">IF(WEEKDAY(B6)=1,IF(DAY(B6)&lt;=6,SUM(P6:OFFSET(P6,-(DAY(B6)-1),0))+januari!$T$35,SUM(P6:OFFSET(P6,-6,0))),"")</f>
        <v>0</v>
      </c>
      <c r="R6" s="62"/>
      <c r="S6" s="24"/>
      <c r="T6" s="181"/>
    </row>
    <row r="7" spans="1:20" s="2" customFormat="1" ht="11.25" customHeight="1" x14ac:dyDescent="0.15">
      <c r="B7" s="93">
        <f t="shared" ref="B7:B33" si="5">B6+1</f>
        <v>43864</v>
      </c>
      <c r="C7" s="94">
        <f t="shared" ref="C7:C33" si="6">C6+1</f>
        <v>43864</v>
      </c>
      <c r="D7" s="11"/>
      <c r="E7" s="12"/>
      <c r="F7" s="159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IF(WEEKDAY(B7)=1,IF(DAY(B7)&lt;=6,SUM(P7:OFFSET(P7,-(DAY(B7)-1),0))+januari!$T$35,SUM(P7:OFFSET(P7,-6,0))),"")</f>
        <v/>
      </c>
      <c r="R7" s="61"/>
      <c r="S7" s="23"/>
      <c r="T7" s="181"/>
    </row>
    <row r="8" spans="1:20" s="2" customFormat="1" ht="11.25" customHeight="1" x14ac:dyDescent="0.15">
      <c r="B8" s="93">
        <f t="shared" si="5"/>
        <v>43865</v>
      </c>
      <c r="C8" s="94">
        <f t="shared" si="6"/>
        <v>43865</v>
      </c>
      <c r="D8" s="11"/>
      <c r="E8" s="12"/>
      <c r="F8" s="159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IF(WEEKDAY(B8)=1,IF(DAY(B8)&lt;=6,SUM(P8:OFFSET(P8,-(DAY(B8)-1),0))+januari!$T$35,SUM(P8:OFFSET(P8,-6,0))),"")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43866</v>
      </c>
      <c r="C9" s="94">
        <f t="shared" si="6"/>
        <v>43866</v>
      </c>
      <c r="D9" s="11"/>
      <c r="E9" s="12"/>
      <c r="F9" s="159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IF(WEEKDAY(B9)=1,IF(DAY(B9)&lt;=6,SUM(P9:OFFSET(P9,-(DAY(B9)-1),0))+januari!$T$35,SUM(P9:OFFSET(P9,-6,0))),"")</f>
        <v/>
      </c>
      <c r="R9" s="61"/>
      <c r="S9" s="22"/>
      <c r="T9" s="181"/>
    </row>
    <row r="10" spans="1:20" s="3" customFormat="1" ht="11.25" customHeight="1" x14ac:dyDescent="0.15">
      <c r="A10" s="2"/>
      <c r="B10" s="93">
        <f t="shared" si="5"/>
        <v>43867</v>
      </c>
      <c r="C10" s="94">
        <f t="shared" si="6"/>
        <v>43867</v>
      </c>
      <c r="D10" s="11"/>
      <c r="E10" s="12"/>
      <c r="F10" s="159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IF(WEEKDAY(B10)=1,IF(DAY(B10)&lt;=6,SUM(P10:OFFSET(P10,-(DAY(B10)-1),0))+januari!$T$35,SUM(P10:OFFSET(P10,-6,0))),"")</f>
        <v/>
      </c>
      <c r="R10" s="61"/>
      <c r="S10" s="22"/>
      <c r="T10" s="181"/>
    </row>
    <row r="11" spans="1:20" s="2" customFormat="1" ht="11.25" customHeight="1" x14ac:dyDescent="0.15">
      <c r="B11" s="93">
        <f t="shared" si="5"/>
        <v>43868</v>
      </c>
      <c r="C11" s="94">
        <f t="shared" si="6"/>
        <v>43868</v>
      </c>
      <c r="D11" s="11"/>
      <c r="E11" s="12"/>
      <c r="F11" s="159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IF(WEEKDAY(B11)=1,IF(DAY(B11)&lt;=6,SUM(P11:OFFSET(P11,-(DAY(B11)-1),0))+januari!$T$35,SUM(P11:OFFSET(P11,-6,0))),"")</f>
        <v/>
      </c>
      <c r="R11" s="61"/>
      <c r="S11" s="22"/>
      <c r="T11" s="181"/>
    </row>
    <row r="12" spans="1:20" s="2" customFormat="1" ht="11.25" customHeight="1" x14ac:dyDescent="0.15">
      <c r="B12" s="93">
        <f t="shared" si="5"/>
        <v>43869</v>
      </c>
      <c r="C12" s="94">
        <f t="shared" si="6"/>
        <v>43869</v>
      </c>
      <c r="D12" s="11"/>
      <c r="E12" s="12"/>
      <c r="F12" s="159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IF(WEEKDAY(B12)=1,IF(DAY(B12)&lt;=6,SUM(P12:OFFSET(P12,-(DAY(B12)-1),0))+januari!$T$35,SUM(P12:OFFSET(P12,-6,0))),"")</f>
        <v/>
      </c>
      <c r="R12" s="61"/>
      <c r="S12" s="22"/>
      <c r="T12" s="181"/>
    </row>
    <row r="13" spans="1:20" s="2" customFormat="1" ht="11.25" customHeight="1" x14ac:dyDescent="0.15">
      <c r="B13" s="93">
        <f t="shared" si="5"/>
        <v>43870</v>
      </c>
      <c r="C13" s="94">
        <f t="shared" si="6"/>
        <v>43870</v>
      </c>
      <c r="D13" s="40"/>
      <c r="E13" s="41"/>
      <c r="F13" s="159">
        <f t="shared" si="0"/>
        <v>0</v>
      </c>
      <c r="G13" s="40"/>
      <c r="H13" s="41"/>
      <c r="I13" s="164">
        <f t="shared" si="1"/>
        <v>0</v>
      </c>
      <c r="J13" s="40"/>
      <c r="K13" s="41"/>
      <c r="L13" s="164">
        <f t="shared" si="2"/>
        <v>0</v>
      </c>
      <c r="M13" s="40"/>
      <c r="N13" s="41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IF(WEEKDAY(B13)=1,IF(DAY(B13)&lt;=6,SUM(P13:OFFSET(P13,-(DAY(B13)-1),0))+januari!$T$35,SUM(P13:OFFSET(P13,-6,0))),"")</f>
        <v>0</v>
      </c>
      <c r="R13" s="62"/>
      <c r="S13" s="24"/>
      <c r="T13" s="181"/>
    </row>
    <row r="14" spans="1:20" s="2" customFormat="1" ht="11.25" customHeight="1" x14ac:dyDescent="0.15">
      <c r="B14" s="93">
        <f t="shared" si="5"/>
        <v>43871</v>
      </c>
      <c r="C14" s="94">
        <f t="shared" si="6"/>
        <v>43871</v>
      </c>
      <c r="D14" s="11"/>
      <c r="E14" s="12"/>
      <c r="F14" s="159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IF(WEEKDAY(B14)=1,IF(DAY(B14)&lt;=6,SUM(P14:OFFSET(P14,-(DAY(B14)-1),0))+januari!$T$35,SUM(P14:OFFSET(P14,-6,0))),"")</f>
        <v/>
      </c>
      <c r="R14" s="61"/>
      <c r="S14" s="22"/>
      <c r="T14" s="181"/>
    </row>
    <row r="15" spans="1:20" s="2" customFormat="1" ht="11.25" customHeight="1" x14ac:dyDescent="0.15">
      <c r="B15" s="93">
        <f t="shared" si="5"/>
        <v>43872</v>
      </c>
      <c r="C15" s="94">
        <f t="shared" si="6"/>
        <v>43872</v>
      </c>
      <c r="D15" s="11"/>
      <c r="E15" s="12"/>
      <c r="F15" s="159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IF(WEEKDAY(B15)=1,IF(DAY(B15)&lt;=6,SUM(P15:OFFSET(P15,-(DAY(B15)-1),0))+januari!$T$35,SUM(P15:OFFSET(P15,-6,0))),"")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43873</v>
      </c>
      <c r="C16" s="94">
        <f t="shared" si="6"/>
        <v>43873</v>
      </c>
      <c r="D16" s="11"/>
      <c r="E16" s="12"/>
      <c r="F16" s="159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IF(WEEKDAY(B16)=1,IF(DAY(B16)&lt;=6,SUM(P16:OFFSET(P16,-(DAY(B16)-1),0))+januari!$T$35,SUM(P16:OFFSET(P16,-6,0))),"")</f>
        <v/>
      </c>
      <c r="R16" s="61"/>
      <c r="S16" s="22"/>
      <c r="T16" s="181"/>
    </row>
    <row r="17" spans="1:20" s="3" customFormat="1" ht="11.25" customHeight="1" x14ac:dyDescent="0.15">
      <c r="A17" s="2"/>
      <c r="B17" s="93">
        <f t="shared" si="5"/>
        <v>43874</v>
      </c>
      <c r="C17" s="94">
        <f t="shared" si="6"/>
        <v>43874</v>
      </c>
      <c r="D17" s="11"/>
      <c r="E17" s="12"/>
      <c r="F17" s="159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IF(WEEKDAY(B17)=1,IF(DAY(B17)&lt;=6,SUM(P17:OFFSET(P17,-(DAY(B17)-1),0))+januari!$T$35,SUM(P17:OFFSET(P17,-6,0))),"")</f>
        <v/>
      </c>
      <c r="R17" s="61"/>
      <c r="S17" s="22"/>
      <c r="T17" s="181"/>
    </row>
    <row r="18" spans="1:20" s="2" customFormat="1" ht="11.25" customHeight="1" x14ac:dyDescent="0.15">
      <c r="B18" s="93">
        <f t="shared" si="5"/>
        <v>43875</v>
      </c>
      <c r="C18" s="94">
        <f t="shared" si="6"/>
        <v>43875</v>
      </c>
      <c r="D18" s="11"/>
      <c r="E18" s="12"/>
      <c r="F18" s="159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IF(WEEKDAY(B18)=1,IF(DAY(B18)&lt;=6,SUM(P18:OFFSET(P18,-(DAY(B18)-1),0))+januari!$T$35,SUM(P18:OFFSET(P18,-6,0))),"")</f>
        <v/>
      </c>
      <c r="R18" s="61"/>
      <c r="S18" s="22"/>
      <c r="T18" s="181"/>
    </row>
    <row r="19" spans="1:20" s="2" customFormat="1" ht="11.25" customHeight="1" x14ac:dyDescent="0.15">
      <c r="B19" s="93">
        <f t="shared" si="5"/>
        <v>43876</v>
      </c>
      <c r="C19" s="94">
        <f t="shared" si="6"/>
        <v>43876</v>
      </c>
      <c r="D19" s="11"/>
      <c r="E19" s="12"/>
      <c r="F19" s="159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15">
      <c r="B20" s="93">
        <f t="shared" si="5"/>
        <v>43877</v>
      </c>
      <c r="C20" s="94">
        <f t="shared" si="6"/>
        <v>43877</v>
      </c>
      <c r="D20" s="40"/>
      <c r="E20" s="41"/>
      <c r="F20" s="159">
        <f t="shared" si="0"/>
        <v>0</v>
      </c>
      <c r="G20" s="40"/>
      <c r="H20" s="41"/>
      <c r="I20" s="164">
        <f t="shared" si="1"/>
        <v>0</v>
      </c>
      <c r="J20" s="40"/>
      <c r="K20" s="41"/>
      <c r="L20" s="164">
        <f t="shared" si="2"/>
        <v>0</v>
      </c>
      <c r="M20" s="40"/>
      <c r="N20" s="41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IF(WEEKDAY(B20)=1,IF(DAY(B20)&lt;=6,SUM(P20:OFFSET(P20,-(DAY(B20)-1),0)),SUM(P20:OFFSET(P20,-6,0))),"")</f>
        <v>0</v>
      </c>
      <c r="R20" s="62"/>
      <c r="S20" s="24"/>
      <c r="T20" s="181"/>
    </row>
    <row r="21" spans="1:20" s="2" customFormat="1" ht="11.25" customHeight="1" x14ac:dyDescent="0.15">
      <c r="B21" s="93">
        <f t="shared" si="5"/>
        <v>43878</v>
      </c>
      <c r="C21" s="94">
        <f t="shared" si="6"/>
        <v>43878</v>
      </c>
      <c r="D21" s="11"/>
      <c r="E21" s="12"/>
      <c r="F21" s="159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2" customFormat="1" ht="11.25" customHeight="1" x14ac:dyDescent="0.15">
      <c r="B22" s="93">
        <f t="shared" si="5"/>
        <v>43879</v>
      </c>
      <c r="C22" s="94">
        <f t="shared" si="6"/>
        <v>43879</v>
      </c>
      <c r="D22" s="11"/>
      <c r="E22" s="12"/>
      <c r="F22" s="159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15">
      <c r="B23" s="93">
        <f t="shared" si="5"/>
        <v>43880</v>
      </c>
      <c r="C23" s="94">
        <f t="shared" si="6"/>
        <v>43880</v>
      </c>
      <c r="D23" s="11"/>
      <c r="E23" s="12"/>
      <c r="F23" s="159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3" customFormat="1" ht="11.25" customHeight="1" x14ac:dyDescent="0.15">
      <c r="A24" s="2"/>
      <c r="B24" s="93">
        <f t="shared" si="5"/>
        <v>43881</v>
      </c>
      <c r="C24" s="94">
        <f t="shared" si="6"/>
        <v>43881</v>
      </c>
      <c r="D24" s="11"/>
      <c r="E24" s="12"/>
      <c r="F24" s="159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15">
      <c r="B25" s="93">
        <f t="shared" si="5"/>
        <v>43882</v>
      </c>
      <c r="C25" s="94">
        <f t="shared" si="6"/>
        <v>43882</v>
      </c>
      <c r="D25" s="11"/>
      <c r="E25" s="12"/>
      <c r="F25" s="159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1:20" s="2" customFormat="1" ht="11.25" customHeight="1" x14ac:dyDescent="0.15">
      <c r="B26" s="93">
        <f t="shared" si="5"/>
        <v>43883</v>
      </c>
      <c r="C26" s="94">
        <f t="shared" si="6"/>
        <v>43883</v>
      </c>
      <c r="D26" s="11"/>
      <c r="E26" s="12"/>
      <c r="F26" s="159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15">
      <c r="B27" s="93">
        <f t="shared" si="5"/>
        <v>43884</v>
      </c>
      <c r="C27" s="94">
        <f t="shared" si="6"/>
        <v>43884</v>
      </c>
      <c r="D27" s="40"/>
      <c r="E27" s="41"/>
      <c r="F27" s="159">
        <f t="shared" si="0"/>
        <v>0</v>
      </c>
      <c r="G27" s="40"/>
      <c r="H27" s="41"/>
      <c r="I27" s="164">
        <f t="shared" si="1"/>
        <v>0</v>
      </c>
      <c r="J27" s="40"/>
      <c r="K27" s="41"/>
      <c r="L27" s="164">
        <f t="shared" si="2"/>
        <v>0</v>
      </c>
      <c r="M27" s="40"/>
      <c r="N27" s="41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2"/>
      <c r="S27" s="24"/>
      <c r="T27" s="181"/>
    </row>
    <row r="28" spans="1:20" s="2" customFormat="1" ht="11.25" customHeight="1" x14ac:dyDescent="0.15">
      <c r="B28" s="93">
        <f t="shared" si="5"/>
        <v>43885</v>
      </c>
      <c r="C28" s="94">
        <f t="shared" si="6"/>
        <v>43885</v>
      </c>
      <c r="D28" s="11"/>
      <c r="E28" s="12"/>
      <c r="F28" s="159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2" customFormat="1" ht="11.25" customHeight="1" x14ac:dyDescent="0.15">
      <c r="B29" s="93">
        <f t="shared" si="5"/>
        <v>43886</v>
      </c>
      <c r="C29" s="94">
        <f t="shared" si="6"/>
        <v>43886</v>
      </c>
      <c r="D29" s="11"/>
      <c r="E29" s="12"/>
      <c r="F29" s="159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15">
      <c r="B30" s="93">
        <f t="shared" si="5"/>
        <v>43887</v>
      </c>
      <c r="C30" s="94">
        <f t="shared" si="6"/>
        <v>43887</v>
      </c>
      <c r="D30" s="11"/>
      <c r="E30" s="12"/>
      <c r="F30" s="159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3" customFormat="1" ht="11.25" customHeight="1" x14ac:dyDescent="0.15">
      <c r="A31" s="2"/>
      <c r="B31" s="93">
        <f t="shared" si="5"/>
        <v>43888</v>
      </c>
      <c r="C31" s="94">
        <f t="shared" si="6"/>
        <v>43888</v>
      </c>
      <c r="D31" s="11"/>
      <c r="E31" s="12"/>
      <c r="F31" s="159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3" customFormat="1" ht="11.25" customHeight="1" x14ac:dyDescent="0.15">
      <c r="A32" s="2"/>
      <c r="B32" s="93">
        <f t="shared" si="5"/>
        <v>43889</v>
      </c>
      <c r="C32" s="94">
        <f t="shared" si="6"/>
        <v>43889</v>
      </c>
      <c r="D32" s="11"/>
      <c r="E32" s="12"/>
      <c r="F32" s="159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>
        <f ca="1">IF(WEEKDAY(B32)=1,0,SUM(P32:OFFSET(P32,-(WEEKDAY(B32)-2),0)))</f>
        <v>0</v>
      </c>
    </row>
    <row r="33" spans="2:20" s="2" customFormat="1" ht="11.25" customHeight="1" x14ac:dyDescent="0.15">
      <c r="B33" s="93">
        <f t="shared" si="5"/>
        <v>43890</v>
      </c>
      <c r="C33" s="94">
        <f t="shared" si="6"/>
        <v>43890</v>
      </c>
      <c r="D33" s="11"/>
      <c r="E33" s="13"/>
      <c r="F33" s="159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>
        <f ca="1">IF(AND(WEEKDAY(B33)=1,DAY(B33)=1),0,SUM(P33:OFFSET(P33,-(WEEKDAY(B33)-2),0)))</f>
        <v>0</v>
      </c>
    </row>
    <row r="34" spans="2:20" s="2" customFormat="1" ht="11.25" customHeight="1" x14ac:dyDescent="0.15">
      <c r="B34" s="146"/>
      <c r="C34" s="147"/>
      <c r="D34" s="151"/>
      <c r="E34" s="152"/>
      <c r="F34" s="159"/>
      <c r="G34" s="151"/>
      <c r="H34" s="152"/>
      <c r="I34" s="164"/>
      <c r="J34" s="151"/>
      <c r="K34" s="152"/>
      <c r="L34" s="164"/>
      <c r="M34" s="151"/>
      <c r="N34" s="152"/>
      <c r="O34" s="164"/>
      <c r="P34" s="165"/>
      <c r="Q34" s="176"/>
      <c r="R34" s="153"/>
      <c r="S34" s="154"/>
      <c r="T34" s="181"/>
    </row>
    <row r="35" spans="2:20" s="2" customFormat="1" ht="11.25" customHeight="1" thickBot="1" x14ac:dyDescent="0.2">
      <c r="B35" s="130"/>
      <c r="C35" s="98"/>
      <c r="D35" s="155"/>
      <c r="E35" s="156"/>
      <c r="F35" s="170"/>
      <c r="G35" s="155"/>
      <c r="H35" s="156"/>
      <c r="I35" s="171"/>
      <c r="J35" s="155"/>
      <c r="K35" s="156"/>
      <c r="L35" s="171"/>
      <c r="M35" s="155"/>
      <c r="N35" s="156"/>
      <c r="O35" s="171"/>
      <c r="P35" s="172"/>
      <c r="Q35" s="178"/>
      <c r="R35" s="157"/>
      <c r="S35" s="158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januari!G40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SUM(P5:P33)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  <row r="45" spans="2:20" hidden="1" x14ac:dyDescent="0.15">
      <c r="P45" s="1"/>
      <c r="Q45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28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IF(DAY(februari!C33)=1,februari!B32+1,februari!B33+1)</f>
        <v>43891</v>
      </c>
      <c r="C5" s="127">
        <f>IF(DAY(februari!C33)=1,februari!C32+1,februari!C33+1)</f>
        <v>43891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68">
        <f ca="1">IF(WEEKDAY(B5)=1,IF(DAY(B5)&lt;=6,SUM(P5:OFFSET(P5,-(DAY(B5)-1),0))+februari!$T$32+februari!$T$33,SUM(P5:OFFSET(P5,-6,0))),"")</f>
        <v>0</v>
      </c>
      <c r="R5" s="64"/>
      <c r="S5" s="25"/>
      <c r="T5" s="181"/>
    </row>
    <row r="6" spans="2:20" s="2" customFormat="1" ht="11.25" customHeight="1" x14ac:dyDescent="0.15">
      <c r="B6" s="96">
        <f>B5+1</f>
        <v>43892</v>
      </c>
      <c r="C6" s="128">
        <f>C5+1</f>
        <v>43892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5" si="5">B6+1</f>
        <v>43893</v>
      </c>
      <c r="C7" s="128">
        <f t="shared" ref="C7:C35" si="6">C6+1</f>
        <v>43893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43894</v>
      </c>
      <c r="C8" s="128">
        <f t="shared" si="6"/>
        <v>43894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43895</v>
      </c>
      <c r="C9" s="128">
        <f t="shared" si="6"/>
        <v>43895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43896</v>
      </c>
      <c r="C10" s="128">
        <f t="shared" si="6"/>
        <v>43896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43897</v>
      </c>
      <c r="C11" s="128">
        <f t="shared" si="6"/>
        <v>43897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43898</v>
      </c>
      <c r="C12" s="128">
        <f t="shared" si="6"/>
        <v>43898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68">
        <f ca="1">IF(WEEKDAY(B12)=1,IF(DAY(B12)&lt;=6,SUM(P12:OFFSET(P12,-(DAY(B12)-1),0)),SUM(P12:OFFSET(P12,-6,0))),"")</f>
        <v>0</v>
      </c>
      <c r="R12" s="65"/>
      <c r="S12" s="26"/>
      <c r="T12" s="181"/>
    </row>
    <row r="13" spans="2:20" s="2" customFormat="1" ht="11.25" customHeight="1" x14ac:dyDescent="0.15">
      <c r="B13" s="96">
        <f t="shared" si="5"/>
        <v>43899</v>
      </c>
      <c r="C13" s="128">
        <f t="shared" si="6"/>
        <v>43899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43900</v>
      </c>
      <c r="C14" s="128">
        <f t="shared" si="6"/>
        <v>43900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43901</v>
      </c>
      <c r="C15" s="128">
        <f t="shared" si="6"/>
        <v>43901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43902</v>
      </c>
      <c r="C16" s="128">
        <f t="shared" si="6"/>
        <v>43902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43903</v>
      </c>
      <c r="C17" s="128">
        <f t="shared" si="6"/>
        <v>43903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43904</v>
      </c>
      <c r="C18" s="128">
        <f t="shared" si="6"/>
        <v>43904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43905</v>
      </c>
      <c r="C19" s="128">
        <f t="shared" si="6"/>
        <v>43905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68">
        <f ca="1">IF(WEEKDAY(B19)=1,IF(DAY(B19)&lt;=6,SUM(P19:OFFSET(P19,-(DAY(B19)-1),0)),SUM(P19:OFFSET(P19,-6,0))),"")</f>
        <v>0</v>
      </c>
      <c r="R19" s="65"/>
      <c r="S19" s="26"/>
      <c r="T19" s="181"/>
    </row>
    <row r="20" spans="2:20" s="2" customFormat="1" ht="11.25" customHeight="1" x14ac:dyDescent="0.15">
      <c r="B20" s="96">
        <f t="shared" si="5"/>
        <v>43906</v>
      </c>
      <c r="C20" s="128">
        <f t="shared" si="6"/>
        <v>43906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43907</v>
      </c>
      <c r="C21" s="128">
        <f t="shared" si="6"/>
        <v>43907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43908</v>
      </c>
      <c r="C22" s="128">
        <f t="shared" si="6"/>
        <v>43908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43909</v>
      </c>
      <c r="C23" s="128">
        <f t="shared" si="6"/>
        <v>43909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43910</v>
      </c>
      <c r="C24" s="128">
        <f t="shared" si="6"/>
        <v>43910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43911</v>
      </c>
      <c r="C25" s="128">
        <f t="shared" si="6"/>
        <v>43911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43912</v>
      </c>
      <c r="C26" s="128">
        <f t="shared" si="6"/>
        <v>43912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68">
        <f ca="1">IF(WEEKDAY(B26)=1,IF(DAY(B26)&lt;=6,SUM(P26:OFFSET(P26,-(DAY(B26)-1),0)),SUM(P26:OFFSET(P26,-6,0))),"")</f>
        <v>0</v>
      </c>
      <c r="R26" s="65"/>
      <c r="S26" s="26"/>
      <c r="T26" s="181"/>
    </row>
    <row r="27" spans="2:20" s="2" customFormat="1" ht="11.25" customHeight="1" x14ac:dyDescent="0.15">
      <c r="B27" s="96">
        <f t="shared" si="5"/>
        <v>43913</v>
      </c>
      <c r="C27" s="128">
        <f t="shared" si="6"/>
        <v>43913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43914</v>
      </c>
      <c r="C28" s="128">
        <f t="shared" si="6"/>
        <v>43914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43915</v>
      </c>
      <c r="C29" s="128">
        <f t="shared" si="6"/>
        <v>43915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43916</v>
      </c>
      <c r="C30" s="128">
        <f t="shared" si="6"/>
        <v>43916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43917</v>
      </c>
      <c r="C31" s="128">
        <f t="shared" si="6"/>
        <v>43917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43918</v>
      </c>
      <c r="C32" s="128">
        <f t="shared" si="6"/>
        <v>43918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43919</v>
      </c>
      <c r="C33" s="128">
        <f t="shared" si="6"/>
        <v>43919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68">
        <f ca="1">IF(WEEKDAY(B33)=1,IF(DAY(B33)&lt;=6,SUM(P33:OFFSET(P33,-(DAY(B33)-1),0)),SUM(P33:OFFSET(P33,-6,0))),"")</f>
        <v>0</v>
      </c>
      <c r="R33" s="65"/>
      <c r="S33" s="26"/>
      <c r="T33" s="181"/>
    </row>
    <row r="34" spans="2:20" s="2" customFormat="1" ht="11.25" customHeight="1" x14ac:dyDescent="0.15">
      <c r="B34" s="96">
        <f t="shared" si="5"/>
        <v>43920</v>
      </c>
      <c r="C34" s="128">
        <f t="shared" si="6"/>
        <v>43920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">
      <c r="B35" s="97">
        <f t="shared" si="5"/>
        <v>43921</v>
      </c>
      <c r="C35" s="135">
        <f t="shared" si="6"/>
        <v>43921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s="2" customFormat="1" ht="14.25" customHeight="1" thickTop="1" x14ac:dyDescent="0.15">
      <c r="B36" s="140"/>
      <c r="C36" s="141"/>
      <c r="D36" s="142"/>
      <c r="E36" s="142"/>
      <c r="F36" s="39"/>
      <c r="G36" s="142"/>
      <c r="H36" s="142"/>
      <c r="I36" s="39"/>
      <c r="J36" s="142"/>
      <c r="K36" s="142"/>
      <c r="L36" s="39"/>
      <c r="M36" s="142"/>
      <c r="N36" s="142"/>
      <c r="O36" s="39"/>
      <c r="P36" s="103"/>
      <c r="Q36" s="143"/>
      <c r="R36" s="144" t="s">
        <v>15</v>
      </c>
      <c r="S36" s="145"/>
      <c r="T36" s="181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februari!G40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D40:F40"/>
    <mergeCell ref="L38:N38"/>
    <mergeCell ref="M40:N40"/>
    <mergeCell ref="M1:N1"/>
    <mergeCell ref="D1:G1"/>
    <mergeCell ref="H1:K1"/>
    <mergeCell ref="Q1:S1"/>
    <mergeCell ref="H2:K2"/>
    <mergeCell ref="D3:O3"/>
    <mergeCell ref="M2:N2"/>
    <mergeCell ref="Q2:S2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1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27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maart!B35+1</f>
        <v>43922</v>
      </c>
      <c r="C5" s="127">
        <f>maart!C35+1</f>
        <v>43922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IF(WEEKDAY(B5)=1,IF(DAY(B5)&lt;=6,SUM(P5:OFFSET(P5,-(DAY(B5)-1),0))+maart!$T$35,SUM(P5:OFFSET(P5,-6,0))),"")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43923</v>
      </c>
      <c r="C6" s="128">
        <f>C5+1</f>
        <v>43923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IF(WEEKDAY(B6)=1,IF(DAY(B6)&lt;=6,SUM(P6:OFFSET(P6,-(DAY(B6)-1),0))+maart!$T$35,SUM(P6:OFFSET(P6,-6,0))),"")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4" si="5">B6+1</f>
        <v>43924</v>
      </c>
      <c r="C7" s="128">
        <f t="shared" ref="C7:C34" si="6">C6+1</f>
        <v>43924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IF(WEEKDAY(B7)=1,IF(DAY(B7)&lt;=6,SUM(P7:OFFSET(P7,-(DAY(B7)-1),0))+maart!$T$35,SUM(P7:OFFSET(P7,-6,0))),"")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43925</v>
      </c>
      <c r="C8" s="128">
        <f t="shared" si="6"/>
        <v>43925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IF(WEEKDAY(B8)=1,IF(DAY(B8)&lt;=6,SUM(P8:OFFSET(P8,-(DAY(B8)-1),0))+maart!$T$35,SUM(P8:OFFSET(P8,-6,0))),"")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43926</v>
      </c>
      <c r="C9" s="128">
        <f t="shared" si="6"/>
        <v>43926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IF(WEEKDAY(B9)=1,IF(DAY(B9)&lt;=6,SUM(P9:OFFSET(P9,-(DAY(B9)-1),0))+maart!$T$35,SUM(P9:OFFSET(P9,-6,0))),"")</f>
        <v>0</v>
      </c>
      <c r="R9" s="65"/>
      <c r="S9" s="26"/>
      <c r="T9" s="181"/>
    </row>
    <row r="10" spans="2:20" s="2" customFormat="1" ht="11.25" customHeight="1" x14ac:dyDescent="0.15">
      <c r="B10" s="96">
        <f t="shared" si="5"/>
        <v>43927</v>
      </c>
      <c r="C10" s="128">
        <f t="shared" si="6"/>
        <v>43927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IF(WEEKDAY(B10)=1,IF(DAY(B10)&lt;=6,SUM(P10:OFFSET(P10,-(DAY(B10)-1),0))+maart!$T$35,SUM(P10:OFFSET(P10,-6,0))),"")</f>
        <v/>
      </c>
      <c r="R10" s="65"/>
      <c r="S10" s="26"/>
      <c r="T10" s="181"/>
    </row>
    <row r="11" spans="2:20" s="2" customFormat="1" ht="11.25" customHeight="1" x14ac:dyDescent="0.15">
      <c r="B11" s="96">
        <f t="shared" si="5"/>
        <v>43928</v>
      </c>
      <c r="C11" s="128">
        <f t="shared" si="6"/>
        <v>43928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IF(WEEKDAY(B11)=1,IF(DAY(B11)&lt;=6,SUM(P11:OFFSET(P11,-(DAY(B11)-1),0))+maart!$T$35,SUM(P11:OFFSET(P11,-6,0))),"")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43929</v>
      </c>
      <c r="C12" s="128">
        <f t="shared" si="6"/>
        <v>43929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IF(WEEKDAY(B12)=1,IF(DAY(B12)&lt;=6,SUM(P12:OFFSET(P12,-(DAY(B12)-1),0))+maart!$T$35,SUM(P12:OFFSET(P12,-6,0))),"")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43930</v>
      </c>
      <c r="C13" s="128">
        <f t="shared" si="6"/>
        <v>43930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IF(WEEKDAY(B13)=1,IF(DAY(B13)&lt;=6,SUM(P13:OFFSET(P13,-(DAY(B13)-1),0))+maart!$T$35,SUM(P13:OFFSET(P13,-6,0))),"")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43931</v>
      </c>
      <c r="C14" s="128">
        <f t="shared" si="6"/>
        <v>43931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IF(WEEKDAY(B14)=1,IF(DAY(B14)&lt;=6,SUM(P14:OFFSET(P14,-(DAY(B14)-1),0))+maart!$T$35,SUM(P14:OFFSET(P14,-6,0))),"")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43932</v>
      </c>
      <c r="C15" s="128">
        <f t="shared" si="6"/>
        <v>43932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IF(WEEKDAY(B15)=1,IF(DAY(B15)&lt;=6,SUM(P15:OFFSET(P15,-(DAY(B15)-1),0))+maart!$T$35,SUM(P15:OFFSET(P15,-6,0))),"")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43933</v>
      </c>
      <c r="C16" s="128">
        <f t="shared" si="6"/>
        <v>43933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IF(WEEKDAY(B16)=1,IF(DAY(B16)&lt;=6,SUM(P16:OFFSET(P16,-(DAY(B16)-1),0))+maart!$T$35,SUM(P16:OFFSET(P16,-6,0))),"")</f>
        <v>0</v>
      </c>
      <c r="R16" s="65"/>
      <c r="S16" s="26"/>
      <c r="T16" s="181"/>
    </row>
    <row r="17" spans="2:20" s="2" customFormat="1" ht="11.25" customHeight="1" x14ac:dyDescent="0.15">
      <c r="B17" s="96">
        <f t="shared" si="5"/>
        <v>43934</v>
      </c>
      <c r="C17" s="128">
        <f t="shared" si="6"/>
        <v>43934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IF(WEEKDAY(B17)=1,IF(DAY(B17)&lt;=6,SUM(P17:OFFSET(P17,-(DAY(B17)-1),0))+maart!$T$35,SUM(P17:OFFSET(P17,-6,0))),"")</f>
        <v/>
      </c>
      <c r="R17" s="65"/>
      <c r="S17" s="26"/>
      <c r="T17" s="181"/>
    </row>
    <row r="18" spans="2:20" s="2" customFormat="1" ht="11.25" customHeight="1" x14ac:dyDescent="0.15">
      <c r="B18" s="96">
        <f t="shared" si="5"/>
        <v>43935</v>
      </c>
      <c r="C18" s="128">
        <f t="shared" si="6"/>
        <v>43935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IF(WEEKDAY(B18)=1,IF(DAY(B18)&lt;=6,SUM(P18:OFFSET(P18,-(DAY(B18)-1),0))+maart!$T$35,SUM(P18:OFFSET(P18,-6,0))),"")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43936</v>
      </c>
      <c r="C19" s="128">
        <f t="shared" si="6"/>
        <v>43936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IF(WEEKDAY(B19)=1,IF(DAY(B19)&lt;=6,SUM(P19:OFFSET(P19,-(DAY(B19)-1),0))+maart!$T$35,SUM(P19:OFFSET(P19,-6,0))),"")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43937</v>
      </c>
      <c r="C20" s="128">
        <f t="shared" si="6"/>
        <v>43937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IF(WEEKDAY(B20)=1,IF(DAY(B20)&lt;=6,SUM(P20:OFFSET(P20,-(DAY(B20)-1),0))+maart!$T$35,SUM(P20:OFFSET(P20,-6,0))),"")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43938</v>
      </c>
      <c r="C21" s="128">
        <f t="shared" si="6"/>
        <v>43938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IF(WEEKDAY(B21)=1,IF(DAY(B21)&lt;=6,SUM(P21:OFFSET(P21,-(DAY(B21)-1),0))+maart!$T$35,SUM(P21:OFFSET(P21,-6,0))),"")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43939</v>
      </c>
      <c r="C22" s="128">
        <f t="shared" si="6"/>
        <v>43939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IF(WEEKDAY(B22)=1,IF(DAY(B22)&lt;=6,SUM(P22:OFFSET(P22,-(DAY(B22)-1),0))+maart!$T$35,SUM(P22:OFFSET(P22,-6,0))),"")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43940</v>
      </c>
      <c r="C23" s="128">
        <f t="shared" si="6"/>
        <v>43940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5"/>
      <c r="S23" s="26"/>
      <c r="T23" s="181"/>
    </row>
    <row r="24" spans="2:20" s="2" customFormat="1" ht="11.25" customHeight="1" x14ac:dyDescent="0.15">
      <c r="B24" s="96">
        <f t="shared" si="5"/>
        <v>43941</v>
      </c>
      <c r="C24" s="128">
        <f t="shared" si="6"/>
        <v>43941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15">
      <c r="B25" s="96">
        <f t="shared" si="5"/>
        <v>43942</v>
      </c>
      <c r="C25" s="128">
        <f t="shared" si="6"/>
        <v>43942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43943</v>
      </c>
      <c r="C26" s="128">
        <f t="shared" si="6"/>
        <v>43943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43944</v>
      </c>
      <c r="C27" s="128">
        <f t="shared" si="6"/>
        <v>43944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43945</v>
      </c>
      <c r="C28" s="128">
        <f t="shared" si="6"/>
        <v>43945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43946</v>
      </c>
      <c r="C29" s="128">
        <f t="shared" si="6"/>
        <v>43946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43947</v>
      </c>
      <c r="C30" s="128">
        <f t="shared" si="6"/>
        <v>43947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5"/>
      <c r="S30" s="26"/>
      <c r="T30" s="181"/>
    </row>
    <row r="31" spans="2:20" s="2" customFormat="1" ht="11.25" customHeight="1" x14ac:dyDescent="0.15">
      <c r="B31" s="96">
        <f t="shared" si="5"/>
        <v>43948</v>
      </c>
      <c r="C31" s="128">
        <f t="shared" si="6"/>
        <v>43948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15">
      <c r="B32" s="96">
        <f t="shared" si="5"/>
        <v>43949</v>
      </c>
      <c r="C32" s="128">
        <f t="shared" si="6"/>
        <v>43949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43950</v>
      </c>
      <c r="C33" s="128">
        <f t="shared" si="6"/>
        <v>43950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 t="shared" si="5"/>
        <v>43951</v>
      </c>
      <c r="C34" s="129">
        <f t="shared" si="6"/>
        <v>43951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maart!G40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D3:O3"/>
    <mergeCell ref="H1:K1"/>
    <mergeCell ref="M1:N1"/>
    <mergeCell ref="Q1:S1"/>
    <mergeCell ref="H2:K2"/>
    <mergeCell ref="M2:N2"/>
    <mergeCell ref="Q2:S2"/>
    <mergeCell ref="D1:G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6" width="0" hidden="1" customWidth="1"/>
    <col min="27" max="16384" width="8.83203125" hidden="1"/>
  </cols>
  <sheetData>
    <row r="1" spans="2:19" ht="18.75" customHeight="1" thickTop="1" x14ac:dyDescent="0.2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</row>
    <row r="2" spans="2:19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26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15">
      <c r="B5" s="96">
        <f>april!B34+1</f>
        <v>43952</v>
      </c>
      <c r="C5" s="127">
        <f>april!C34+1</f>
        <v>43952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IF(WEEKDAY(B5)=1,IF(DAY(B5)&lt;=6,SUM(P5:OFFSET(P5,-(DAY(B5)-1),0))+april!$T$34,SUM(P5:OFFSET(P5,-6,0))),"")</f>
        <v/>
      </c>
      <c r="R5" s="64"/>
      <c r="S5" s="25"/>
    </row>
    <row r="6" spans="2:19" s="2" customFormat="1" ht="11.25" customHeight="1" x14ac:dyDescent="0.15">
      <c r="B6" s="96">
        <f>B5+1</f>
        <v>43953</v>
      </c>
      <c r="C6" s="128">
        <f>C5+1</f>
        <v>43953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IF(WEEKDAY(B6)=1,IF(DAY(B6)&lt;=6,SUM(P6:OFFSET(P6,-(DAY(B6)-1),0))+april!$T$34,SUM(P6:OFFSET(P6,-6,0))),"")</f>
        <v/>
      </c>
      <c r="R6" s="65"/>
      <c r="S6" s="26"/>
    </row>
    <row r="7" spans="2:19" s="2" customFormat="1" ht="11.25" customHeight="1" x14ac:dyDescent="0.15">
      <c r="B7" s="96">
        <f t="shared" ref="B7:B35" si="5">B6+1</f>
        <v>43954</v>
      </c>
      <c r="C7" s="128">
        <f t="shared" ref="C7:C35" si="6">C6+1</f>
        <v>43954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IF(WEEKDAY(B7)=1,IF(DAY(B7)&lt;=6,SUM(P7:OFFSET(P7,-(DAY(B7)-1),0))+april!$T$34,SUM(P7:OFFSET(P7,-6,0))),"")</f>
        <v>0</v>
      </c>
      <c r="R7" s="65"/>
      <c r="S7" s="27"/>
    </row>
    <row r="8" spans="2:19" s="2" customFormat="1" ht="11.25" customHeight="1" x14ac:dyDescent="0.15">
      <c r="B8" s="96">
        <f t="shared" si="5"/>
        <v>43955</v>
      </c>
      <c r="C8" s="128">
        <f t="shared" si="6"/>
        <v>43955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IF(WEEKDAY(B8)=1,IF(DAY(B8)&lt;=6,SUM(P8:OFFSET(P8,-(DAY(B8)-1),0))+april!$T$34,SUM(P8:OFFSET(P8,-6,0))),"")</f>
        <v/>
      </c>
      <c r="R8" s="65"/>
      <c r="S8" s="26"/>
    </row>
    <row r="9" spans="2:19" s="2" customFormat="1" ht="11.25" customHeight="1" x14ac:dyDescent="0.15">
      <c r="B9" s="96">
        <f t="shared" si="5"/>
        <v>43956</v>
      </c>
      <c r="C9" s="128">
        <f t="shared" si="6"/>
        <v>43956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IF(WEEKDAY(B9)=1,IF(DAY(B9)&lt;=6,SUM(P9:OFFSET(P9,-(DAY(B9)-1),0))+april!$T$34,SUM(P9:OFFSET(P9,-6,0))),"")</f>
        <v/>
      </c>
      <c r="R9" s="65"/>
      <c r="S9" s="26"/>
    </row>
    <row r="10" spans="2:19" s="2" customFormat="1" ht="11.25" customHeight="1" x14ac:dyDescent="0.15">
      <c r="B10" s="96">
        <f t="shared" si="5"/>
        <v>43957</v>
      </c>
      <c r="C10" s="128">
        <f t="shared" si="6"/>
        <v>43957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IF(WEEKDAY(B10)=1,IF(DAY(B10)&lt;=6,SUM(P10:OFFSET(P10,-(DAY(B10)-1),0))+april!$T$34,SUM(P10:OFFSET(P10,-6,0))),"")</f>
        <v/>
      </c>
      <c r="R10" s="65"/>
      <c r="S10" s="26"/>
    </row>
    <row r="11" spans="2:19" s="2" customFormat="1" ht="11.25" customHeight="1" x14ac:dyDescent="0.15">
      <c r="B11" s="96">
        <f t="shared" si="5"/>
        <v>43958</v>
      </c>
      <c r="C11" s="128">
        <f t="shared" si="6"/>
        <v>43958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IF(WEEKDAY(B11)=1,IF(DAY(B11)&lt;=6,SUM(P11:OFFSET(P11,-(DAY(B11)-1),0))+april!$T$34,SUM(P11:OFFSET(P11,-6,0))),"")</f>
        <v/>
      </c>
      <c r="R11" s="65"/>
      <c r="S11" s="26"/>
    </row>
    <row r="12" spans="2:19" s="2" customFormat="1" ht="11.25" customHeight="1" x14ac:dyDescent="0.15">
      <c r="B12" s="96">
        <f t="shared" si="5"/>
        <v>43959</v>
      </c>
      <c r="C12" s="128">
        <f t="shared" si="6"/>
        <v>43959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IF(WEEKDAY(B12)=1,IF(DAY(B12)&lt;=6,SUM(P12:OFFSET(P12,-(DAY(B12)-1),0))+april!$T$34,SUM(P12:OFFSET(P12,-6,0))),"")</f>
        <v/>
      </c>
      <c r="R12" s="65"/>
      <c r="S12" s="26"/>
    </row>
    <row r="13" spans="2:19" s="2" customFormat="1" ht="11.25" customHeight="1" x14ac:dyDescent="0.15">
      <c r="B13" s="96">
        <f t="shared" si="5"/>
        <v>43960</v>
      </c>
      <c r="C13" s="128">
        <f t="shared" si="6"/>
        <v>43960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IF(WEEKDAY(B13)=1,IF(DAY(B13)&lt;=6,SUM(P13:OFFSET(P13,-(DAY(B13)-1),0))+april!$T$34,SUM(P13:OFFSET(P13,-6,0))),"")</f>
        <v/>
      </c>
      <c r="R13" s="65"/>
      <c r="S13" s="26"/>
    </row>
    <row r="14" spans="2:19" s="2" customFormat="1" ht="11.25" customHeight="1" x14ac:dyDescent="0.15">
      <c r="B14" s="96">
        <f t="shared" si="5"/>
        <v>43961</v>
      </c>
      <c r="C14" s="128">
        <f t="shared" si="6"/>
        <v>43961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IF(WEEKDAY(B14)=1,IF(DAY(B14)&lt;=6,SUM(P14:OFFSET(P14,-(DAY(B14)-1),0))+april!$T$34,SUM(P14:OFFSET(P14,-6,0))),"")</f>
        <v>0</v>
      </c>
      <c r="R14" s="65"/>
      <c r="S14" s="26"/>
    </row>
    <row r="15" spans="2:19" s="2" customFormat="1" ht="11.25" customHeight="1" x14ac:dyDescent="0.15">
      <c r="B15" s="96">
        <f t="shared" si="5"/>
        <v>43962</v>
      </c>
      <c r="C15" s="128">
        <f t="shared" si="6"/>
        <v>43962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IF(WEEKDAY(B15)=1,IF(DAY(B15)&lt;=6,SUM(P15:OFFSET(P15,-(DAY(B15)-1),0))+april!$T$34,SUM(P15:OFFSET(P15,-6,0))),"")</f>
        <v/>
      </c>
      <c r="R15" s="65"/>
      <c r="S15" s="26"/>
    </row>
    <row r="16" spans="2:19" s="2" customFormat="1" ht="11.25" customHeight="1" x14ac:dyDescent="0.15">
      <c r="B16" s="96">
        <f t="shared" si="5"/>
        <v>43963</v>
      </c>
      <c r="C16" s="128">
        <f t="shared" si="6"/>
        <v>43963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IF(WEEKDAY(B16)=1,IF(DAY(B16)&lt;=6,SUM(P16:OFFSET(P16,-(DAY(B16)-1),0))+april!$T$34,SUM(P16:OFFSET(P16,-6,0))),"")</f>
        <v/>
      </c>
      <c r="R16" s="65"/>
      <c r="S16" s="26"/>
    </row>
    <row r="17" spans="2:19" s="2" customFormat="1" ht="11.25" customHeight="1" x14ac:dyDescent="0.15">
      <c r="B17" s="96">
        <f t="shared" si="5"/>
        <v>43964</v>
      </c>
      <c r="C17" s="128">
        <f t="shared" si="6"/>
        <v>43964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IF(WEEKDAY(B17)=1,IF(DAY(B17)&lt;=6,SUM(P17:OFFSET(P17,-(DAY(B17)-1),0))+april!$T$34,SUM(P17:OFFSET(P17,-6,0))),"")</f>
        <v/>
      </c>
      <c r="R17" s="65"/>
      <c r="S17" s="26"/>
    </row>
    <row r="18" spans="2:19" s="2" customFormat="1" ht="11.25" customHeight="1" x14ac:dyDescent="0.15">
      <c r="B18" s="96">
        <f t="shared" si="5"/>
        <v>43965</v>
      </c>
      <c r="C18" s="128">
        <f t="shared" si="6"/>
        <v>43965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IF(WEEKDAY(B18)=1,IF(DAY(B18)&lt;=6,SUM(P18:OFFSET(P18,-(DAY(B18)-1),0))+april!$T$34,SUM(P18:OFFSET(P18,-6,0))),"")</f>
        <v/>
      </c>
      <c r="R18" s="65"/>
      <c r="S18" s="26"/>
    </row>
    <row r="19" spans="2:19" s="2" customFormat="1" ht="11.25" customHeight="1" x14ac:dyDescent="0.15">
      <c r="B19" s="96">
        <f t="shared" si="5"/>
        <v>43966</v>
      </c>
      <c r="C19" s="128">
        <f t="shared" si="6"/>
        <v>43966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IF(WEEKDAY(B19)=1,IF(DAY(B19)&lt;=6,SUM(P19:OFFSET(P19,-(DAY(B19)-1),0))+april!$T$34,SUM(P19:OFFSET(P19,-6,0))),"")</f>
        <v/>
      </c>
      <c r="R19" s="65"/>
      <c r="S19" s="26"/>
    </row>
    <row r="20" spans="2:19" s="2" customFormat="1" ht="11.25" customHeight="1" x14ac:dyDescent="0.15">
      <c r="B20" s="96">
        <f t="shared" si="5"/>
        <v>43967</v>
      </c>
      <c r="C20" s="128">
        <f t="shared" si="6"/>
        <v>43967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IF(WEEKDAY(B20)=1,IF(DAY(B20)&lt;=6,SUM(P20:OFFSET(P20,-(DAY(B20)-1),0))+april!$T$34,SUM(P20:OFFSET(P20,-6,0))),"")</f>
        <v/>
      </c>
      <c r="R20" s="65"/>
      <c r="S20" s="26"/>
    </row>
    <row r="21" spans="2:19" s="2" customFormat="1" ht="11.25" customHeight="1" x14ac:dyDescent="0.15">
      <c r="B21" s="96">
        <f t="shared" si="5"/>
        <v>43968</v>
      </c>
      <c r="C21" s="128">
        <f t="shared" si="6"/>
        <v>43968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IF(WEEKDAY(B21)=1,IF(DAY(B21)&lt;=6,SUM(P21:OFFSET(P21,-(DAY(B21)-1),0))+april!$T$34,SUM(P21:OFFSET(P21,-6,0))),"")</f>
        <v>0</v>
      </c>
      <c r="R21" s="65"/>
      <c r="S21" s="26"/>
    </row>
    <row r="22" spans="2:19" s="2" customFormat="1" ht="11.25" customHeight="1" x14ac:dyDescent="0.15">
      <c r="B22" s="96">
        <f t="shared" si="5"/>
        <v>43969</v>
      </c>
      <c r="C22" s="128">
        <f t="shared" si="6"/>
        <v>43969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15">
      <c r="B23" s="96">
        <f t="shared" si="5"/>
        <v>43970</v>
      </c>
      <c r="C23" s="128">
        <f t="shared" si="6"/>
        <v>43970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15">
      <c r="B24" s="96">
        <f t="shared" si="5"/>
        <v>43971</v>
      </c>
      <c r="C24" s="128">
        <f t="shared" si="6"/>
        <v>43971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15">
      <c r="B25" s="96">
        <f t="shared" si="5"/>
        <v>43972</v>
      </c>
      <c r="C25" s="128">
        <f t="shared" si="6"/>
        <v>43972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15">
      <c r="B26" s="96">
        <f t="shared" si="5"/>
        <v>43973</v>
      </c>
      <c r="C26" s="128">
        <f t="shared" si="6"/>
        <v>43973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15">
      <c r="B27" s="96">
        <f t="shared" si="5"/>
        <v>43974</v>
      </c>
      <c r="C27" s="128">
        <f t="shared" si="6"/>
        <v>43974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15">
      <c r="B28" s="96">
        <f t="shared" si="5"/>
        <v>43975</v>
      </c>
      <c r="C28" s="128">
        <f t="shared" si="6"/>
        <v>43975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5"/>
      <c r="S28" s="26"/>
    </row>
    <row r="29" spans="2:19" s="2" customFormat="1" ht="11.25" customHeight="1" x14ac:dyDescent="0.15">
      <c r="B29" s="96">
        <f t="shared" si="5"/>
        <v>43976</v>
      </c>
      <c r="C29" s="128">
        <f t="shared" si="6"/>
        <v>43976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15">
      <c r="B30" s="96">
        <f t="shared" si="5"/>
        <v>43977</v>
      </c>
      <c r="C30" s="128">
        <f t="shared" si="6"/>
        <v>43977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15">
      <c r="B31" s="96">
        <f t="shared" si="5"/>
        <v>43978</v>
      </c>
      <c r="C31" s="128">
        <f t="shared" si="6"/>
        <v>43978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15">
      <c r="B32" s="96">
        <f t="shared" si="5"/>
        <v>43979</v>
      </c>
      <c r="C32" s="128">
        <f t="shared" si="6"/>
        <v>43979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15">
      <c r="B33" s="96">
        <f t="shared" si="5"/>
        <v>43980</v>
      </c>
      <c r="C33" s="128">
        <f t="shared" si="6"/>
        <v>43980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15">
      <c r="B34" s="96">
        <f t="shared" si="5"/>
        <v>43981</v>
      </c>
      <c r="C34" s="128">
        <f t="shared" si="6"/>
        <v>43981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">
      <c r="B35" s="97">
        <f t="shared" si="5"/>
        <v>43982</v>
      </c>
      <c r="C35" s="135">
        <f t="shared" si="6"/>
        <v>43982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>
        <f ca="1">IF(WEEKDAY(B35)=1,IF(DAY(B35)&lt;=6,SUM(P35:OFFSET(P35,-(DAY(B35)-1),0)),SUM(P35:OFFSET(P35,-6,0))),"")</f>
        <v>0</v>
      </c>
      <c r="R35" s="67"/>
      <c r="S35" s="37"/>
    </row>
    <row r="36" spans="2:19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2">
      <c r="B37" s="77"/>
      <c r="C37" s="105" t="s">
        <v>4</v>
      </c>
      <c r="D37" s="139" t="s">
        <v>5</v>
      </c>
      <c r="E37" s="139"/>
      <c r="F37" s="139"/>
      <c r="G37" s="150"/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15">
      <c r="B38" s="77"/>
      <c r="C38" s="105" t="s">
        <v>4</v>
      </c>
      <c r="D38" s="139" t="s">
        <v>6</v>
      </c>
      <c r="E38" s="139"/>
      <c r="F38" s="139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15">
      <c r="B39" s="77"/>
      <c r="C39" s="105" t="s">
        <v>4</v>
      </c>
      <c r="D39" s="106"/>
      <c r="E39" s="106"/>
      <c r="F39" s="106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15">
      <c r="B40" s="77"/>
      <c r="C40" s="105" t="s">
        <v>4</v>
      </c>
      <c r="D40" s="229" t="s">
        <v>7</v>
      </c>
      <c r="E40" s="229"/>
      <c r="F40" s="22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15">
      <c r="P42" s="1"/>
      <c r="Q42" s="1"/>
    </row>
    <row r="43" spans="2:19" hidden="1" x14ac:dyDescent="0.15">
      <c r="P43" s="1"/>
      <c r="Q43" s="1"/>
    </row>
    <row r="44" spans="2:19" hidden="1" x14ac:dyDescent="0.15">
      <c r="P44" s="1"/>
      <c r="Q44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indexed="51"/>
  </sheetPr>
  <dimension ref="A1:Z45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1:20" ht="18.75" customHeight="1" thickTop="1" x14ac:dyDescent="0.2">
      <c r="B1" s="113"/>
      <c r="C1" s="73"/>
      <c r="D1" s="223" t="s">
        <v>30</v>
      </c>
      <c r="E1" s="224"/>
      <c r="F1" s="224"/>
      <c r="G1" s="224"/>
      <c r="H1" s="226" t="s">
        <v>0</v>
      </c>
      <c r="I1" s="227"/>
      <c r="J1" s="227"/>
      <c r="K1" s="228"/>
      <c r="L1" s="136"/>
      <c r="M1" s="226" t="s">
        <v>8</v>
      </c>
      <c r="N1" s="222"/>
      <c r="O1" s="137" t="s">
        <v>9</v>
      </c>
      <c r="P1" s="138"/>
      <c r="Q1" s="226" t="s">
        <v>20</v>
      </c>
      <c r="R1" s="227"/>
      <c r="S1" s="209"/>
      <c r="T1" s="179"/>
    </row>
    <row r="2" spans="1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26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1:20" ht="18.75" customHeight="1" thickTop="1" thickBot="1" x14ac:dyDescent="0.2">
      <c r="B3" s="80"/>
      <c r="C3" s="81"/>
      <c r="D3" s="230" t="s">
        <v>1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82"/>
      <c r="Q3" s="83"/>
      <c r="R3" s="84"/>
      <c r="S3" s="81"/>
      <c r="T3" s="179"/>
    </row>
    <row r="4" spans="1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ht="11.25" customHeight="1" x14ac:dyDescent="0.15">
      <c r="A5" s="2"/>
      <c r="B5" s="96">
        <f>mei!B35+1</f>
        <v>43983</v>
      </c>
      <c r="C5" s="116">
        <f>mei!C35+1</f>
        <v>43983</v>
      </c>
      <c r="D5" s="55"/>
      <c r="E5" s="56"/>
      <c r="F5" s="164">
        <f>IF(E5="",0,(E5-D5))</f>
        <v>0</v>
      </c>
      <c r="G5" s="55"/>
      <c r="H5" s="56"/>
      <c r="I5" s="164">
        <f>IF(H5="",0,(H5-G5))</f>
        <v>0</v>
      </c>
      <c r="J5" s="55"/>
      <c r="K5" s="56"/>
      <c r="L5" s="164">
        <f>IF(K5="",0,(K5-J5))</f>
        <v>0</v>
      </c>
      <c r="M5" s="55"/>
      <c r="N5" s="56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IF(WEEKDAY(B5)=1,IF(DAY(B5)&lt;=6,SUM(P5:OFFSET(P5,-(DAY(B5)-1),0))+mei!#REF!,SUM(P5:OFFSET(P5,-6,0))),"")</f>
        <v/>
      </c>
      <c r="R5" s="68"/>
      <c r="S5" s="28"/>
      <c r="T5" s="179"/>
    </row>
    <row r="6" spans="1:20" s="2" customFormat="1" ht="11.25" customHeight="1" x14ac:dyDescent="0.15">
      <c r="B6" s="93">
        <f>B5+1</f>
        <v>43984</v>
      </c>
      <c r="C6" s="94">
        <f>C5+1</f>
        <v>43984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IF(WEEKDAY(B6)=1,IF(DAY(B6)&lt;=6,SUM(P6:OFFSET(P6,-(DAY(B6)-1),0))+mei!#REF!,SUM(P6:OFFSET(P6,-6,0))),"")</f>
        <v/>
      </c>
      <c r="R6" s="61"/>
      <c r="S6" s="22"/>
      <c r="T6" s="181"/>
    </row>
    <row r="7" spans="1:20" s="2" customFormat="1" ht="11.25" customHeight="1" x14ac:dyDescent="0.15">
      <c r="B7" s="93">
        <f t="shared" ref="B7:B34" si="5">B6+1</f>
        <v>43985</v>
      </c>
      <c r="C7" s="94">
        <f t="shared" ref="C7:C34" si="6">C6+1</f>
        <v>43985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IF(WEEKDAY(B7)=1,IF(DAY(B7)&lt;=6,SUM(P7:OFFSET(P7,-(DAY(B7)-1),0))+mei!#REF!,SUM(P7:OFFSET(P7,-6,0))),"")</f>
        <v/>
      </c>
      <c r="R7" s="61"/>
      <c r="S7" s="23"/>
      <c r="T7" s="181"/>
    </row>
    <row r="8" spans="1:20" s="2" customFormat="1" ht="11.25" customHeight="1" x14ac:dyDescent="0.15">
      <c r="B8" s="93">
        <f t="shared" si="5"/>
        <v>43986</v>
      </c>
      <c r="C8" s="94">
        <f t="shared" si="6"/>
        <v>43986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IF(WEEKDAY(B8)=1,IF(DAY(B8)&lt;=6,SUM(P8:OFFSET(P8,-(DAY(B8)-1),0))+mei!#REF!,SUM(P8:OFFSET(P8,-6,0))),"")</f>
        <v/>
      </c>
      <c r="R8" s="61"/>
      <c r="S8" s="22"/>
      <c r="T8" s="181"/>
    </row>
    <row r="9" spans="1:20" s="2" customFormat="1" ht="11.25" customHeight="1" x14ac:dyDescent="0.15">
      <c r="B9" s="93">
        <f t="shared" si="5"/>
        <v>43987</v>
      </c>
      <c r="C9" s="94">
        <f t="shared" si="6"/>
        <v>43987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IF(WEEKDAY(B9)=1,IF(DAY(B9)&lt;=6,SUM(P9:OFFSET(P9,-(DAY(B9)-1),0))+mei!#REF!,SUM(P9:OFFSET(P9,-6,0))),"")</f>
        <v/>
      </c>
      <c r="R9" s="61"/>
      <c r="S9" s="22"/>
      <c r="T9" s="181"/>
    </row>
    <row r="10" spans="1:20" s="2" customFormat="1" ht="11.25" customHeight="1" x14ac:dyDescent="0.15">
      <c r="B10" s="93">
        <f t="shared" si="5"/>
        <v>43988</v>
      </c>
      <c r="C10" s="94">
        <f t="shared" si="6"/>
        <v>43988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IF(WEEKDAY(B10)=1,IF(DAY(B10)&lt;=6,SUM(P10:OFFSET(P10,-(DAY(B10)-1),0))+mei!#REF!,SUM(P10:OFFSET(P10,-6,0))),"")</f>
        <v/>
      </c>
      <c r="R10" s="61"/>
      <c r="S10" s="22"/>
      <c r="T10" s="181"/>
    </row>
    <row r="11" spans="1:20" s="2" customFormat="1" ht="11.25" customHeight="1" x14ac:dyDescent="0.15">
      <c r="B11" s="93">
        <f t="shared" si="5"/>
        <v>43989</v>
      </c>
      <c r="C11" s="94">
        <f t="shared" si="6"/>
        <v>43989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68">
        <f ca="1">IF(WEEKDAY(B11)=1,IF(DAY(B11)&lt;=6,SUM(P11:OFFSET(P11,-(DAY(B11)-1),0))+mei!#REF!,SUM(P11:OFFSET(P11,-6,0))),"")</f>
        <v>0</v>
      </c>
      <c r="R11" s="61"/>
      <c r="S11" s="22"/>
      <c r="T11" s="181"/>
    </row>
    <row r="12" spans="1:20" s="2" customFormat="1" ht="11.25" customHeight="1" x14ac:dyDescent="0.15">
      <c r="B12" s="93">
        <f t="shared" si="5"/>
        <v>43990</v>
      </c>
      <c r="C12" s="94">
        <f t="shared" si="6"/>
        <v>43990</v>
      </c>
      <c r="D12" s="40"/>
      <c r="E12" s="41"/>
      <c r="F12" s="164">
        <f t="shared" si="0"/>
        <v>0</v>
      </c>
      <c r="G12" s="40"/>
      <c r="H12" s="41"/>
      <c r="I12" s="164">
        <f t="shared" si="1"/>
        <v>0</v>
      </c>
      <c r="J12" s="40"/>
      <c r="K12" s="41"/>
      <c r="L12" s="164">
        <f t="shared" si="2"/>
        <v>0</v>
      </c>
      <c r="M12" s="40"/>
      <c r="N12" s="41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IF(WEEKDAY(B12)=1,IF(DAY(B12)&lt;=6,SUM(P12:OFFSET(P12,-(DAY(B12)-1),0))+mei!#REF!,SUM(P12:OFFSET(P12,-6,0))),"")</f>
        <v/>
      </c>
      <c r="R12" s="62"/>
      <c r="S12" s="24"/>
      <c r="T12" s="181"/>
    </row>
    <row r="13" spans="1:20" s="2" customFormat="1" ht="11.25" customHeight="1" x14ac:dyDescent="0.15">
      <c r="B13" s="93">
        <f t="shared" si="5"/>
        <v>43991</v>
      </c>
      <c r="C13" s="94">
        <f t="shared" si="6"/>
        <v>43991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IF(WEEKDAY(B13)=1,IF(DAY(B13)&lt;=6,SUM(P13:OFFSET(P13,-(DAY(B13)-1),0))+mei!#REF!,SUM(P13:OFFSET(P13,-6,0))),"")</f>
        <v/>
      </c>
      <c r="R13" s="61"/>
      <c r="S13" s="22"/>
      <c r="T13" s="181"/>
    </row>
    <row r="14" spans="1:20" s="2" customFormat="1" ht="11.25" customHeight="1" x14ac:dyDescent="0.15">
      <c r="B14" s="93">
        <f t="shared" si="5"/>
        <v>43992</v>
      </c>
      <c r="C14" s="94">
        <f t="shared" si="6"/>
        <v>43992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IF(WEEKDAY(B14)=1,IF(DAY(B14)&lt;=6,SUM(P14:OFFSET(P14,-(DAY(B14)-1),0))+mei!#REF!,SUM(P14:OFFSET(P14,-6,0))),"")</f>
        <v/>
      </c>
      <c r="R14" s="61"/>
      <c r="S14" s="22"/>
      <c r="T14" s="181"/>
    </row>
    <row r="15" spans="1:20" s="2" customFormat="1" ht="11.25" customHeight="1" x14ac:dyDescent="0.15">
      <c r="B15" s="93">
        <f t="shared" si="5"/>
        <v>43993</v>
      </c>
      <c r="C15" s="94">
        <f t="shared" si="6"/>
        <v>43993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IF(WEEKDAY(B15)=1,IF(DAY(B15)&lt;=6,SUM(P15:OFFSET(P15,-(DAY(B15)-1),0))+mei!#REF!,SUM(P15:OFFSET(P15,-6,0))),"")</f>
        <v/>
      </c>
      <c r="R15" s="61"/>
      <c r="S15" s="22"/>
      <c r="T15" s="181"/>
    </row>
    <row r="16" spans="1:20" s="2" customFormat="1" ht="11.25" customHeight="1" x14ac:dyDescent="0.15">
      <c r="B16" s="93">
        <f t="shared" si="5"/>
        <v>43994</v>
      </c>
      <c r="C16" s="94">
        <f t="shared" si="6"/>
        <v>43994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IF(WEEKDAY(B16)=1,IF(DAY(B16)&lt;=6,SUM(P16:OFFSET(P16,-(DAY(B16)-1),0))+mei!#REF!,SUM(P16:OFFSET(P16,-6,0))),"")</f>
        <v/>
      </c>
      <c r="R16" s="61"/>
      <c r="S16" s="22"/>
      <c r="T16" s="181"/>
    </row>
    <row r="17" spans="2:20" s="2" customFormat="1" ht="11.25" customHeight="1" x14ac:dyDescent="0.15">
      <c r="B17" s="93">
        <f t="shared" si="5"/>
        <v>43995</v>
      </c>
      <c r="C17" s="94">
        <f t="shared" si="6"/>
        <v>43995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IF(WEEKDAY(B17)=1,IF(DAY(B17)&lt;=6,SUM(P17:OFFSET(P17,-(DAY(B17)-1),0))+mei!#REF!,SUM(P17:OFFSET(P17,-6,0))),"")</f>
        <v/>
      </c>
      <c r="R17" s="61"/>
      <c r="S17" s="22"/>
      <c r="T17" s="181"/>
    </row>
    <row r="18" spans="2:20" s="2" customFormat="1" ht="11.25" customHeight="1" x14ac:dyDescent="0.15">
      <c r="B18" s="93">
        <f t="shared" si="5"/>
        <v>43996</v>
      </c>
      <c r="C18" s="94">
        <f t="shared" si="6"/>
        <v>43996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68">
        <f ca="1">IF(WEEKDAY(B18)=1,IF(DAY(B18)&lt;=6,SUM(P18:OFFSET(P18,-(DAY(B18)-1),0))+mei!#REF!,SUM(P18:OFFSET(P18,-6,0))),"")</f>
        <v>0</v>
      </c>
      <c r="R18" s="61"/>
      <c r="S18" s="22"/>
      <c r="T18" s="181"/>
    </row>
    <row r="19" spans="2:20" s="2" customFormat="1" ht="11.25" customHeight="1" x14ac:dyDescent="0.15">
      <c r="B19" s="93">
        <f t="shared" si="5"/>
        <v>43997</v>
      </c>
      <c r="C19" s="94">
        <f t="shared" si="6"/>
        <v>43997</v>
      </c>
      <c r="D19" s="40"/>
      <c r="E19" s="41"/>
      <c r="F19" s="164">
        <f t="shared" si="0"/>
        <v>0</v>
      </c>
      <c r="G19" s="40"/>
      <c r="H19" s="41"/>
      <c r="I19" s="164">
        <f t="shared" si="1"/>
        <v>0</v>
      </c>
      <c r="J19" s="40"/>
      <c r="K19" s="41"/>
      <c r="L19" s="164">
        <f t="shared" si="2"/>
        <v>0</v>
      </c>
      <c r="M19" s="40"/>
      <c r="N19" s="41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2"/>
      <c r="S19" s="24"/>
      <c r="T19" s="181"/>
    </row>
    <row r="20" spans="2:20" s="2" customFormat="1" ht="11.25" customHeight="1" x14ac:dyDescent="0.15">
      <c r="B20" s="93">
        <f t="shared" si="5"/>
        <v>43998</v>
      </c>
      <c r="C20" s="94">
        <f t="shared" si="6"/>
        <v>43998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1"/>
      <c r="S20" s="22"/>
      <c r="T20" s="181"/>
    </row>
    <row r="21" spans="2:20" s="2" customFormat="1" ht="11.25" customHeight="1" x14ac:dyDescent="0.15">
      <c r="B21" s="93">
        <f t="shared" si="5"/>
        <v>43999</v>
      </c>
      <c r="C21" s="94">
        <f t="shared" si="6"/>
        <v>43999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1"/>
      <c r="S21" s="22"/>
      <c r="T21" s="181"/>
    </row>
    <row r="22" spans="2:20" s="2" customFormat="1" ht="11.25" customHeight="1" x14ac:dyDescent="0.15">
      <c r="B22" s="93">
        <f t="shared" si="5"/>
        <v>44000</v>
      </c>
      <c r="C22" s="94">
        <f t="shared" si="6"/>
        <v>44000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1"/>
      <c r="S22" s="22"/>
      <c r="T22" s="181"/>
    </row>
    <row r="23" spans="2:20" s="2" customFormat="1" ht="11.25" customHeight="1" x14ac:dyDescent="0.15">
      <c r="B23" s="93">
        <f t="shared" si="5"/>
        <v>44001</v>
      </c>
      <c r="C23" s="94">
        <f t="shared" si="6"/>
        <v>44001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15">
      <c r="B24" s="93">
        <f t="shared" si="5"/>
        <v>44002</v>
      </c>
      <c r="C24" s="94">
        <f t="shared" si="6"/>
        <v>44002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1"/>
      <c r="S24" s="22"/>
      <c r="T24" s="181"/>
    </row>
    <row r="25" spans="2:20" s="2" customFormat="1" ht="11.25" customHeight="1" x14ac:dyDescent="0.15">
      <c r="B25" s="93">
        <f t="shared" si="5"/>
        <v>44003</v>
      </c>
      <c r="C25" s="94">
        <f t="shared" si="6"/>
        <v>44003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68">
        <f ca="1">IF(WEEKDAY(B25)=1,IF(DAY(B25)&lt;=6,SUM(P25:OFFSET(P25,-(DAY(B25)-1),0)),SUM(P25:OFFSET(P25,-6,0))),"")</f>
        <v>0</v>
      </c>
      <c r="R25" s="61"/>
      <c r="S25" s="22"/>
      <c r="T25" s="181"/>
    </row>
    <row r="26" spans="2:20" s="2" customFormat="1" ht="11.25" customHeight="1" x14ac:dyDescent="0.15">
      <c r="B26" s="93">
        <f t="shared" si="5"/>
        <v>44004</v>
      </c>
      <c r="C26" s="94">
        <f t="shared" si="6"/>
        <v>44004</v>
      </c>
      <c r="D26" s="40"/>
      <c r="E26" s="41"/>
      <c r="F26" s="164">
        <f t="shared" si="0"/>
        <v>0</v>
      </c>
      <c r="G26" s="40"/>
      <c r="H26" s="41"/>
      <c r="I26" s="164">
        <f t="shared" si="1"/>
        <v>0</v>
      </c>
      <c r="J26" s="40"/>
      <c r="K26" s="41"/>
      <c r="L26" s="164">
        <f t="shared" si="2"/>
        <v>0</v>
      </c>
      <c r="M26" s="40"/>
      <c r="N26" s="41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2"/>
      <c r="S26" s="24"/>
      <c r="T26" s="181"/>
    </row>
    <row r="27" spans="2:20" s="2" customFormat="1" ht="11.25" customHeight="1" x14ac:dyDescent="0.15">
      <c r="B27" s="93">
        <f t="shared" si="5"/>
        <v>44005</v>
      </c>
      <c r="C27" s="94">
        <f t="shared" si="6"/>
        <v>44005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15">
      <c r="B28" s="93">
        <f t="shared" si="5"/>
        <v>44006</v>
      </c>
      <c r="C28" s="94">
        <f t="shared" si="6"/>
        <v>44006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15">
      <c r="B29" s="93">
        <f t="shared" si="5"/>
        <v>44007</v>
      </c>
      <c r="C29" s="94">
        <f t="shared" si="6"/>
        <v>44007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15">
      <c r="B30" s="93">
        <f t="shared" si="5"/>
        <v>44008</v>
      </c>
      <c r="C30" s="94">
        <f t="shared" si="6"/>
        <v>44008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15">
      <c r="B31" s="93">
        <f t="shared" si="5"/>
        <v>44009</v>
      </c>
      <c r="C31" s="94">
        <f t="shared" si="6"/>
        <v>44009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1"/>
      <c r="S31" s="22"/>
      <c r="T31" s="181"/>
    </row>
    <row r="32" spans="2:20" s="2" customFormat="1" ht="11.25" customHeight="1" x14ac:dyDescent="0.15">
      <c r="B32" s="93">
        <f t="shared" si="5"/>
        <v>44010</v>
      </c>
      <c r="C32" s="94">
        <f t="shared" si="6"/>
        <v>44010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68">
        <f ca="1">IF(WEEKDAY(B32)=1,IF(DAY(B32)&lt;=6,SUM(P32:OFFSET(P32,-(DAY(B32)-1),0)),SUM(P32:OFFSET(P32,-6,0))),"")</f>
        <v>0</v>
      </c>
      <c r="R32" s="61"/>
      <c r="S32" s="22"/>
      <c r="T32" s="181"/>
    </row>
    <row r="33" spans="1:20" s="2" customFormat="1" ht="11.25" customHeight="1" x14ac:dyDescent="0.15">
      <c r="B33" s="93">
        <f t="shared" si="5"/>
        <v>44011</v>
      </c>
      <c r="C33" s="94">
        <f t="shared" si="6"/>
        <v>44011</v>
      </c>
      <c r="D33" s="40"/>
      <c r="E33" s="41"/>
      <c r="F33" s="164">
        <f t="shared" si="0"/>
        <v>0</v>
      </c>
      <c r="G33" s="40"/>
      <c r="H33" s="41"/>
      <c r="I33" s="164">
        <f t="shared" si="1"/>
        <v>0</v>
      </c>
      <c r="J33" s="40"/>
      <c r="K33" s="41"/>
      <c r="L33" s="164">
        <f t="shared" si="2"/>
        <v>0</v>
      </c>
      <c r="M33" s="40"/>
      <c r="N33" s="41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2"/>
      <c r="S33" s="24"/>
      <c r="T33" s="181"/>
    </row>
    <row r="34" spans="1:20" s="2" customFormat="1" ht="11.25" customHeight="1" x14ac:dyDescent="0.15">
      <c r="B34" s="93">
        <f t="shared" si="5"/>
        <v>44012</v>
      </c>
      <c r="C34" s="94">
        <f t="shared" si="6"/>
        <v>44012</v>
      </c>
      <c r="D34" s="50"/>
      <c r="E34" s="51"/>
      <c r="F34" s="164">
        <f t="shared" si="0"/>
        <v>0</v>
      </c>
      <c r="G34" s="50"/>
      <c r="H34" s="51"/>
      <c r="I34" s="164">
        <f t="shared" si="1"/>
        <v>0</v>
      </c>
      <c r="J34" s="50"/>
      <c r="K34" s="51"/>
      <c r="L34" s="164">
        <f t="shared" si="2"/>
        <v>0</v>
      </c>
      <c r="M34" s="50"/>
      <c r="N34" s="51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9"/>
      <c r="S34" s="29"/>
      <c r="T34" s="181">
        <f ca="1">IF(WEEKDAY(B34)=1,0,SUM(P34:OFFSET(P34,-(WEEKDAY(B34)-2),0)))</f>
        <v>0</v>
      </c>
    </row>
    <row r="35" spans="1:20" s="2" customFormat="1" ht="11.25" customHeight="1" thickBot="1" x14ac:dyDescent="0.2">
      <c r="B35" s="130"/>
      <c r="C35" s="98"/>
      <c r="D35" s="52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38"/>
      <c r="S35" s="34"/>
      <c r="T35" s="181"/>
    </row>
    <row r="36" spans="1:20" s="2" customFormat="1" ht="14.25" customHeight="1" thickTop="1" x14ac:dyDescent="0.15">
      <c r="A36"/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81"/>
    </row>
    <row r="37" spans="1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mei!G40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08"/>
      <c r="R37" s="102" t="s">
        <v>16</v>
      </c>
      <c r="S37" s="104"/>
      <c r="T37" s="179"/>
    </row>
    <row r="38" spans="1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1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1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15">
      <c r="P42" s="1"/>
      <c r="Q42" s="1"/>
    </row>
    <row r="43" spans="1:20" hidden="1" x14ac:dyDescent="0.15">
      <c r="P43" s="1"/>
      <c r="Q43" s="1"/>
    </row>
    <row r="44" spans="1:20" hidden="1" x14ac:dyDescent="0.15">
      <c r="P44" s="1"/>
      <c r="Q44" s="1"/>
    </row>
    <row r="45" spans="1:20" hidden="1" x14ac:dyDescent="0.1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195" t="s">
        <v>30</v>
      </c>
      <c r="E1" s="195"/>
      <c r="F1" s="195"/>
      <c r="G1" s="195"/>
      <c r="H1" s="184" t="s">
        <v>0</v>
      </c>
      <c r="I1" s="185"/>
      <c r="J1" s="185"/>
      <c r="K1" s="202"/>
      <c r="L1" s="74"/>
      <c r="M1" s="184" t="s">
        <v>8</v>
      </c>
      <c r="N1" s="202"/>
      <c r="O1" s="75" t="s">
        <v>9</v>
      </c>
      <c r="P1" s="76"/>
      <c r="Q1" s="184" t="s">
        <v>20</v>
      </c>
      <c r="R1" s="185"/>
      <c r="S1" s="186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190">
        <f>januari!H2</f>
        <v>0</v>
      </c>
      <c r="I2" s="203"/>
      <c r="J2" s="203"/>
      <c r="K2" s="191"/>
      <c r="L2" s="78"/>
      <c r="M2" s="190" t="s">
        <v>25</v>
      </c>
      <c r="N2" s="191"/>
      <c r="O2" s="79">
        <f>januari!O2</f>
        <v>2020</v>
      </c>
      <c r="P2" s="78"/>
      <c r="Q2" s="204">
        <f>januari!Q2</f>
        <v>0</v>
      </c>
      <c r="R2" s="205"/>
      <c r="S2" s="206"/>
      <c r="T2" s="179"/>
    </row>
    <row r="3" spans="2:20" ht="18.75" customHeight="1" thickTop="1" thickBot="1" x14ac:dyDescent="0.2">
      <c r="B3" s="80"/>
      <c r="C3" s="81"/>
      <c r="D3" s="196" t="s">
        <v>1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8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2:20" s="2" customFormat="1" ht="11.25" customHeight="1" x14ac:dyDescent="0.15">
      <c r="B5" s="96">
        <f>juni!B34+1</f>
        <v>44013</v>
      </c>
      <c r="C5" s="116">
        <f>juni!C34+1</f>
        <v>44013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IF(WEEKDAY(B5)=1,IF(DAY(B5)&lt;=6,SUM(P5:OFFSET(P5,-(DAY(B5)-1),0))+juni!$T$34,SUM(P5:OFFSET(P5,-6,0))),"")</f>
        <v/>
      </c>
      <c r="R5" s="57"/>
      <c r="S5" s="21"/>
      <c r="T5" s="181"/>
    </row>
    <row r="6" spans="2:20" s="2" customFormat="1" ht="11.25" customHeight="1" x14ac:dyDescent="0.15">
      <c r="B6" s="93">
        <f>B5+1</f>
        <v>44014</v>
      </c>
      <c r="C6" s="94">
        <f>C5+1</f>
        <v>44014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IF(WEEKDAY(B6)=1,IF(DAY(B6)&lt;=6,SUM(P6:OFFSET(P6,-(DAY(B6)-1),0))+juni!$T$34,SUM(P6:OFFSET(P6,-6,0))),"")</f>
        <v/>
      </c>
      <c r="R6" s="61"/>
      <c r="S6" s="22"/>
      <c r="T6" s="181"/>
    </row>
    <row r="7" spans="2:20" s="2" customFormat="1" ht="11.25" customHeight="1" x14ac:dyDescent="0.15">
      <c r="B7" s="93">
        <f t="shared" ref="B7:B35" si="5">B6+1</f>
        <v>44015</v>
      </c>
      <c r="C7" s="94">
        <f t="shared" ref="C7:C35" si="6">C6+1</f>
        <v>44015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IF(WEEKDAY(B7)=1,IF(DAY(B7)&lt;=6,SUM(P7:OFFSET(P7,-(DAY(B7)-1),0))+juni!$T$34,SUM(P7:OFFSET(P7,-6,0))),"")</f>
        <v/>
      </c>
      <c r="R7" s="61"/>
      <c r="S7" s="23"/>
      <c r="T7" s="181"/>
    </row>
    <row r="8" spans="2:20" s="2" customFormat="1" ht="11.25" customHeight="1" x14ac:dyDescent="0.15">
      <c r="B8" s="93">
        <f t="shared" si="5"/>
        <v>44016</v>
      </c>
      <c r="C8" s="94">
        <f t="shared" si="6"/>
        <v>44016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IF(WEEKDAY(B8)=1,IF(DAY(B8)&lt;=6,SUM(P8:OFFSET(P8,-(DAY(B8)-1),0))+juni!$T$34,SUM(P8:OFFSET(P8,-6,0))),"")</f>
        <v/>
      </c>
      <c r="R8" s="61"/>
      <c r="S8" s="22"/>
      <c r="T8" s="181"/>
    </row>
    <row r="9" spans="2:20" s="2" customFormat="1" ht="11.25" customHeight="1" x14ac:dyDescent="0.15">
      <c r="B9" s="93">
        <f t="shared" si="5"/>
        <v>44017</v>
      </c>
      <c r="C9" s="94">
        <f t="shared" si="6"/>
        <v>44017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IF(WEEKDAY(B9)=1,IF(DAY(B9)&lt;=6,SUM(P9:OFFSET(P9,-(DAY(B9)-1),0))+juni!$T$34,SUM(P9:OFFSET(P9,-6,0))),"")</f>
        <v>0</v>
      </c>
      <c r="R9" s="61"/>
      <c r="S9" s="22"/>
      <c r="T9" s="181"/>
    </row>
    <row r="10" spans="2:20" s="2" customFormat="1" ht="11.25" customHeight="1" x14ac:dyDescent="0.15">
      <c r="B10" s="93">
        <f t="shared" si="5"/>
        <v>44018</v>
      </c>
      <c r="C10" s="94">
        <f t="shared" si="6"/>
        <v>44018</v>
      </c>
      <c r="D10" s="40"/>
      <c r="E10" s="41"/>
      <c r="F10" s="164">
        <f t="shared" si="0"/>
        <v>0</v>
      </c>
      <c r="G10" s="40"/>
      <c r="H10" s="41"/>
      <c r="I10" s="164">
        <f t="shared" si="1"/>
        <v>0</v>
      </c>
      <c r="J10" s="40"/>
      <c r="K10" s="41"/>
      <c r="L10" s="164">
        <f t="shared" si="2"/>
        <v>0</v>
      </c>
      <c r="M10" s="40"/>
      <c r="N10" s="41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IF(WEEKDAY(B10)=1,IF(DAY(B10)&lt;=6,SUM(P10:OFFSET(P10,-(DAY(B10)-1),0))+juni!$T$34,SUM(P10:OFFSET(P10,-6,0))),"")</f>
        <v/>
      </c>
      <c r="R10" s="62"/>
      <c r="S10" s="24"/>
      <c r="T10" s="181"/>
    </row>
    <row r="11" spans="2:20" s="2" customFormat="1" ht="11.25" customHeight="1" x14ac:dyDescent="0.15">
      <c r="B11" s="93">
        <f t="shared" si="5"/>
        <v>44019</v>
      </c>
      <c r="C11" s="94">
        <f t="shared" si="6"/>
        <v>44019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IF(WEEKDAY(B11)=1,IF(DAY(B11)&lt;=6,SUM(P11:OFFSET(P11,-(DAY(B11)-1),0))+juni!$T$34,SUM(P11:OFFSET(P11,-6,0))),"")</f>
        <v/>
      </c>
      <c r="R11" s="61"/>
      <c r="S11" s="22"/>
      <c r="T11" s="181"/>
    </row>
    <row r="12" spans="2:20" s="2" customFormat="1" ht="11.25" customHeight="1" x14ac:dyDescent="0.15">
      <c r="B12" s="93">
        <f t="shared" si="5"/>
        <v>44020</v>
      </c>
      <c r="C12" s="94">
        <f t="shared" si="6"/>
        <v>44020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IF(WEEKDAY(B12)=1,IF(DAY(B12)&lt;=6,SUM(P12:OFFSET(P12,-(DAY(B12)-1),0))+juni!$T$34,SUM(P12:OFFSET(P12,-6,0))),"")</f>
        <v/>
      </c>
      <c r="R12" s="61"/>
      <c r="S12" s="22"/>
      <c r="T12" s="181"/>
    </row>
    <row r="13" spans="2:20" s="2" customFormat="1" ht="11.25" customHeight="1" x14ac:dyDescent="0.15">
      <c r="B13" s="93">
        <f t="shared" si="5"/>
        <v>44021</v>
      </c>
      <c r="C13" s="94">
        <f t="shared" si="6"/>
        <v>44021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IF(WEEKDAY(B13)=1,IF(DAY(B13)&lt;=6,SUM(P13:OFFSET(P13,-(DAY(B13)-1),0))+juni!$T$34,SUM(P13:OFFSET(P13,-6,0))),"")</f>
        <v/>
      </c>
      <c r="R13" s="61"/>
      <c r="S13" s="22"/>
      <c r="T13" s="181"/>
    </row>
    <row r="14" spans="2:20" s="2" customFormat="1" ht="11.25" customHeight="1" x14ac:dyDescent="0.15">
      <c r="B14" s="93">
        <f t="shared" si="5"/>
        <v>44022</v>
      </c>
      <c r="C14" s="94">
        <f t="shared" si="6"/>
        <v>44022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IF(WEEKDAY(B14)=1,IF(DAY(B14)&lt;=6,SUM(P14:OFFSET(P14,-(DAY(B14)-1),0))+juni!$T$34,SUM(P14:OFFSET(P14,-6,0))),"")</f>
        <v/>
      </c>
      <c r="R14" s="61"/>
      <c r="S14" s="22"/>
      <c r="T14" s="181"/>
    </row>
    <row r="15" spans="2:20" s="2" customFormat="1" ht="11.25" customHeight="1" x14ac:dyDescent="0.15">
      <c r="B15" s="93">
        <f t="shared" si="5"/>
        <v>44023</v>
      </c>
      <c r="C15" s="94">
        <f t="shared" si="6"/>
        <v>44023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IF(WEEKDAY(B15)=1,IF(DAY(B15)&lt;=6,SUM(P15:OFFSET(P15,-(DAY(B15)-1),0))+juni!$T$34,SUM(P15:OFFSET(P15,-6,0))),"")</f>
        <v/>
      </c>
      <c r="R15" s="61"/>
      <c r="S15" s="22"/>
      <c r="T15" s="181"/>
    </row>
    <row r="16" spans="2:20" s="2" customFormat="1" ht="11.25" customHeight="1" x14ac:dyDescent="0.15">
      <c r="B16" s="93">
        <f t="shared" si="5"/>
        <v>44024</v>
      </c>
      <c r="C16" s="94">
        <f t="shared" si="6"/>
        <v>44024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IF(WEEKDAY(B16)=1,IF(DAY(B16)&lt;=6,SUM(P16:OFFSET(P16,-(DAY(B16)-1),0))+juni!$T$34,SUM(P16:OFFSET(P16,-6,0))),"")</f>
        <v>0</v>
      </c>
      <c r="R16" s="61"/>
      <c r="S16" s="22"/>
      <c r="T16" s="181"/>
    </row>
    <row r="17" spans="2:20" s="2" customFormat="1" ht="11.25" customHeight="1" x14ac:dyDescent="0.15">
      <c r="B17" s="93">
        <f t="shared" si="5"/>
        <v>44025</v>
      </c>
      <c r="C17" s="94">
        <f t="shared" si="6"/>
        <v>44025</v>
      </c>
      <c r="D17" s="40"/>
      <c r="E17" s="41"/>
      <c r="F17" s="164">
        <f t="shared" si="0"/>
        <v>0</v>
      </c>
      <c r="G17" s="40"/>
      <c r="H17" s="41"/>
      <c r="I17" s="164">
        <f t="shared" si="1"/>
        <v>0</v>
      </c>
      <c r="J17" s="40"/>
      <c r="K17" s="41"/>
      <c r="L17" s="164">
        <f t="shared" si="2"/>
        <v>0</v>
      </c>
      <c r="M17" s="40"/>
      <c r="N17" s="41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IF(WEEKDAY(B17)=1,IF(DAY(B17)&lt;=6,SUM(P17:OFFSET(P17,-(DAY(B17)-1),0))+juni!$T$34,SUM(P17:OFFSET(P17,-6,0))),"")</f>
        <v/>
      </c>
      <c r="R17" s="62"/>
      <c r="S17" s="24"/>
      <c r="T17" s="181"/>
    </row>
    <row r="18" spans="2:20" s="2" customFormat="1" ht="11.25" customHeight="1" x14ac:dyDescent="0.15">
      <c r="B18" s="93">
        <f t="shared" si="5"/>
        <v>44026</v>
      </c>
      <c r="C18" s="94">
        <f t="shared" si="6"/>
        <v>44026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IF(WEEKDAY(B18)=1,IF(DAY(B18)&lt;=6,SUM(P18:OFFSET(P18,-(DAY(B18)-1),0))+juni!$T$34,SUM(P18:OFFSET(P18,-6,0))),"")</f>
        <v/>
      </c>
      <c r="R18" s="61"/>
      <c r="S18" s="22"/>
      <c r="T18" s="181"/>
    </row>
    <row r="19" spans="2:20" s="2" customFormat="1" ht="11.25" customHeight="1" x14ac:dyDescent="0.15">
      <c r="B19" s="93">
        <f t="shared" si="5"/>
        <v>44027</v>
      </c>
      <c r="C19" s="94">
        <f t="shared" si="6"/>
        <v>44027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IF(WEEKDAY(B19)=1,IF(DAY(B19)&lt;=6,SUM(P19:OFFSET(P19,-(DAY(B19)-1),0))+juni!$T$34,SUM(P19:OFFSET(P19,-6,0))),"")</f>
        <v/>
      </c>
      <c r="R19" s="61"/>
      <c r="S19" s="22"/>
      <c r="T19" s="181"/>
    </row>
    <row r="20" spans="2:20" s="2" customFormat="1" ht="11.25" customHeight="1" x14ac:dyDescent="0.15">
      <c r="B20" s="93">
        <f t="shared" si="5"/>
        <v>44028</v>
      </c>
      <c r="C20" s="94">
        <f t="shared" si="6"/>
        <v>44028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IF(WEEKDAY(B20)=1,IF(DAY(B20)&lt;=6,SUM(P20:OFFSET(P20,-(DAY(B20)-1),0))+juni!$T$34,SUM(P20:OFFSET(P20,-6,0))),"")</f>
        <v/>
      </c>
      <c r="R20" s="61"/>
      <c r="S20" s="22"/>
      <c r="T20" s="181"/>
    </row>
    <row r="21" spans="2:20" s="2" customFormat="1" ht="11.25" customHeight="1" x14ac:dyDescent="0.15">
      <c r="B21" s="93">
        <f t="shared" si="5"/>
        <v>44029</v>
      </c>
      <c r="C21" s="94">
        <f t="shared" si="6"/>
        <v>44029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IF(WEEKDAY(B21)=1,IF(DAY(B21)&lt;=6,SUM(P21:OFFSET(P21,-(DAY(B21)-1),0))+juni!$T$34,SUM(P21:OFFSET(P21,-6,0))),"")</f>
        <v/>
      </c>
      <c r="R21" s="61"/>
      <c r="S21" s="22"/>
      <c r="T21" s="181"/>
    </row>
    <row r="22" spans="2:20" s="2" customFormat="1" ht="11.25" customHeight="1" x14ac:dyDescent="0.15">
      <c r="B22" s="93">
        <f t="shared" si="5"/>
        <v>44030</v>
      </c>
      <c r="C22" s="94">
        <f t="shared" si="6"/>
        <v>44030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IF(WEEKDAY(B22)=1,IF(DAY(B22)&lt;=6,SUM(P22:OFFSET(P22,-(DAY(B22)-1),0))+juni!$T$34,SUM(P22:OFFSET(P22,-6,0))),"")</f>
        <v/>
      </c>
      <c r="R22" s="61"/>
      <c r="S22" s="22"/>
      <c r="T22" s="181"/>
    </row>
    <row r="23" spans="2:20" s="2" customFormat="1" ht="11.25" customHeight="1" x14ac:dyDescent="0.15">
      <c r="B23" s="93">
        <f t="shared" si="5"/>
        <v>44031</v>
      </c>
      <c r="C23" s="94">
        <f t="shared" si="6"/>
        <v>44031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1"/>
      <c r="S23" s="22"/>
      <c r="T23" s="181"/>
    </row>
    <row r="24" spans="2:20" s="2" customFormat="1" ht="11.25" customHeight="1" x14ac:dyDescent="0.15">
      <c r="B24" s="93">
        <f t="shared" si="5"/>
        <v>44032</v>
      </c>
      <c r="C24" s="94">
        <f t="shared" si="6"/>
        <v>44032</v>
      </c>
      <c r="D24" s="40"/>
      <c r="E24" s="41"/>
      <c r="F24" s="164">
        <f t="shared" si="0"/>
        <v>0</v>
      </c>
      <c r="G24" s="40"/>
      <c r="H24" s="41"/>
      <c r="I24" s="164">
        <f t="shared" si="1"/>
        <v>0</v>
      </c>
      <c r="J24" s="40"/>
      <c r="K24" s="41"/>
      <c r="L24" s="164">
        <f t="shared" si="2"/>
        <v>0</v>
      </c>
      <c r="M24" s="40"/>
      <c r="N24" s="41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2"/>
      <c r="S24" s="24"/>
      <c r="T24" s="181"/>
    </row>
    <row r="25" spans="2:20" s="2" customFormat="1" ht="11.25" customHeight="1" x14ac:dyDescent="0.15">
      <c r="B25" s="93">
        <f t="shared" si="5"/>
        <v>44033</v>
      </c>
      <c r="C25" s="94">
        <f t="shared" si="6"/>
        <v>44033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15">
      <c r="B26" s="93">
        <f t="shared" si="5"/>
        <v>44034</v>
      </c>
      <c r="C26" s="94">
        <f t="shared" si="6"/>
        <v>44034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2:20" s="2" customFormat="1" ht="11.25" customHeight="1" x14ac:dyDescent="0.15">
      <c r="B27" s="93">
        <f t="shared" si="5"/>
        <v>44035</v>
      </c>
      <c r="C27" s="94">
        <f t="shared" si="6"/>
        <v>44035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15">
      <c r="B28" s="93">
        <f t="shared" si="5"/>
        <v>44036</v>
      </c>
      <c r="C28" s="94">
        <f t="shared" si="6"/>
        <v>44036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15">
      <c r="B29" s="93">
        <f t="shared" si="5"/>
        <v>44037</v>
      </c>
      <c r="C29" s="94">
        <f t="shared" si="6"/>
        <v>44037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15">
      <c r="B30" s="93">
        <f t="shared" si="5"/>
        <v>44038</v>
      </c>
      <c r="C30" s="94">
        <f t="shared" si="6"/>
        <v>44038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1"/>
      <c r="S30" s="22"/>
      <c r="T30" s="181"/>
    </row>
    <row r="31" spans="2:20" s="2" customFormat="1" ht="11.25" customHeight="1" x14ac:dyDescent="0.15">
      <c r="B31" s="93">
        <f t="shared" si="5"/>
        <v>44039</v>
      </c>
      <c r="C31" s="94">
        <f t="shared" si="6"/>
        <v>44039</v>
      </c>
      <c r="D31" s="40"/>
      <c r="E31" s="41"/>
      <c r="F31" s="164">
        <f t="shared" si="0"/>
        <v>0</v>
      </c>
      <c r="G31" s="40"/>
      <c r="H31" s="41"/>
      <c r="I31" s="164">
        <f t="shared" si="1"/>
        <v>0</v>
      </c>
      <c r="J31" s="40"/>
      <c r="K31" s="41"/>
      <c r="L31" s="164">
        <f t="shared" si="2"/>
        <v>0</v>
      </c>
      <c r="M31" s="40"/>
      <c r="N31" s="41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2"/>
      <c r="S31" s="24"/>
      <c r="T31" s="181"/>
    </row>
    <row r="32" spans="2:20" s="2" customFormat="1" ht="11.25" customHeight="1" x14ac:dyDescent="0.15">
      <c r="B32" s="93">
        <f t="shared" si="5"/>
        <v>44040</v>
      </c>
      <c r="C32" s="94">
        <f t="shared" si="6"/>
        <v>44040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/>
    </row>
    <row r="33" spans="2:20" s="2" customFormat="1" ht="11.25" customHeight="1" x14ac:dyDescent="0.15">
      <c r="B33" s="93">
        <f t="shared" si="5"/>
        <v>44041</v>
      </c>
      <c r="C33" s="94">
        <f t="shared" si="6"/>
        <v>44041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15">
      <c r="B34" s="93">
        <f t="shared" si="5"/>
        <v>44042</v>
      </c>
      <c r="C34" s="94">
        <f t="shared" si="6"/>
        <v>44042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">
      <c r="B35" s="117">
        <f t="shared" si="5"/>
        <v>44043</v>
      </c>
      <c r="C35" s="98">
        <f t="shared" si="6"/>
        <v>44043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2">
      <c r="B37" s="77"/>
      <c r="C37" s="105" t="s">
        <v>4</v>
      </c>
      <c r="D37" s="78" t="s">
        <v>5</v>
      </c>
      <c r="E37" s="78"/>
      <c r="F37" s="78"/>
      <c r="G37" s="150">
        <f>juni!G40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1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200" t="s">
        <v>35</v>
      </c>
      <c r="M38" s="200"/>
      <c r="N38" s="200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1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15">
      <c r="B40" s="77"/>
      <c r="C40" s="105" t="s">
        <v>4</v>
      </c>
      <c r="D40" s="199" t="s">
        <v>7</v>
      </c>
      <c r="E40" s="199"/>
      <c r="F40" s="199"/>
      <c r="G40" s="119">
        <f>G37-G38</f>
        <v>0</v>
      </c>
      <c r="H40" s="78"/>
      <c r="I40" s="78"/>
      <c r="J40" s="78"/>
      <c r="K40" s="78"/>
      <c r="L40" s="106"/>
      <c r="M40" s="201" t="s">
        <v>36</v>
      </c>
      <c r="N40" s="201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6" width="0" hidden="1" customWidth="1"/>
    <col min="27" max="16384" width="8.83203125" hidden="1"/>
  </cols>
  <sheetData>
    <row r="1" spans="2:19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</row>
    <row r="2" spans="2:19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24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</row>
    <row r="3" spans="2:19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</row>
    <row r="4" spans="2:19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15">
      <c r="B5" s="96">
        <f>juli!B35+1</f>
        <v>44044</v>
      </c>
      <c r="C5" s="127">
        <f>juli!C35+1</f>
        <v>44044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IF(WEEKDAY(B5)=1,IF(DAY(B5)&lt;=6,SUM(P5:OFFSET(P5,-(DAY(B5)-1),0))+juli!$T$35,SUM(P5:OFFSET(P5,-6,0))),"")</f>
        <v/>
      </c>
      <c r="R5" s="64"/>
      <c r="S5" s="25"/>
    </row>
    <row r="6" spans="2:19" s="2" customFormat="1" ht="11.25" customHeight="1" x14ac:dyDescent="0.15">
      <c r="B6" s="96">
        <f>B5+1</f>
        <v>44045</v>
      </c>
      <c r="C6" s="128">
        <f>C5+1</f>
        <v>44045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>
        <f ca="1">IF(WEEKDAY(B6)=1,IF(DAY(B6)&lt;=6,SUM(P6:OFFSET(P6,-(DAY(B6)-1),0))+juli!$T$35,SUM(P6:OFFSET(P6,-6,0))),"")</f>
        <v>0</v>
      </c>
      <c r="R6" s="65"/>
      <c r="S6" s="26"/>
    </row>
    <row r="7" spans="2:19" s="2" customFormat="1" ht="11.25" customHeight="1" x14ac:dyDescent="0.15">
      <c r="B7" s="96">
        <f t="shared" ref="B7:B35" si="5">B6+1</f>
        <v>44046</v>
      </c>
      <c r="C7" s="128">
        <f t="shared" ref="C7:C35" si="6">C6+1</f>
        <v>44046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IF(WEEKDAY(B7)=1,IF(DAY(B7)&lt;=6,SUM(P7:OFFSET(P7,-(DAY(B7)-1),0))+juli!$T$35,SUM(P7:OFFSET(P7,-6,0))),"")</f>
        <v/>
      </c>
      <c r="R7" s="65"/>
      <c r="S7" s="27"/>
    </row>
    <row r="8" spans="2:19" s="2" customFormat="1" ht="11.25" customHeight="1" x14ac:dyDescent="0.15">
      <c r="B8" s="96">
        <f t="shared" si="5"/>
        <v>44047</v>
      </c>
      <c r="C8" s="128">
        <f t="shared" si="6"/>
        <v>44047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IF(WEEKDAY(B8)=1,IF(DAY(B8)&lt;=6,SUM(P8:OFFSET(P8,-(DAY(B8)-1),0))+juli!$T$35,SUM(P8:OFFSET(P8,-6,0))),"")</f>
        <v/>
      </c>
      <c r="R8" s="65"/>
      <c r="S8" s="26"/>
    </row>
    <row r="9" spans="2:19" s="2" customFormat="1" ht="11.25" customHeight="1" x14ac:dyDescent="0.15">
      <c r="B9" s="96">
        <f t="shared" si="5"/>
        <v>44048</v>
      </c>
      <c r="C9" s="128">
        <f t="shared" si="6"/>
        <v>44048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IF(WEEKDAY(B9)=1,IF(DAY(B9)&lt;=6,SUM(P9:OFFSET(P9,-(DAY(B9)-1),0))+juli!$T$35,SUM(P9:OFFSET(P9,-6,0))),"")</f>
        <v/>
      </c>
      <c r="R9" s="65"/>
      <c r="S9" s="26"/>
    </row>
    <row r="10" spans="2:19" s="2" customFormat="1" ht="11.25" customHeight="1" x14ac:dyDescent="0.15">
      <c r="B10" s="96">
        <f t="shared" si="5"/>
        <v>44049</v>
      </c>
      <c r="C10" s="128">
        <f t="shared" si="6"/>
        <v>44049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IF(WEEKDAY(B10)=1,IF(DAY(B10)&lt;=6,SUM(P10:OFFSET(P10,-(DAY(B10)-1),0))+juli!$T$35,SUM(P10:OFFSET(P10,-6,0))),"")</f>
        <v/>
      </c>
      <c r="R10" s="65"/>
      <c r="S10" s="26"/>
    </row>
    <row r="11" spans="2:19" s="2" customFormat="1" ht="11.25" customHeight="1" x14ac:dyDescent="0.15">
      <c r="B11" s="96">
        <f t="shared" si="5"/>
        <v>44050</v>
      </c>
      <c r="C11" s="128">
        <f t="shared" si="6"/>
        <v>44050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IF(WEEKDAY(B11)=1,IF(DAY(B11)&lt;=6,SUM(P11:OFFSET(P11,-(DAY(B11)-1),0))+juli!$T$35,SUM(P11:OFFSET(P11,-6,0))),"")</f>
        <v/>
      </c>
      <c r="R11" s="65"/>
      <c r="S11" s="26"/>
    </row>
    <row r="12" spans="2:19" s="2" customFormat="1" ht="11.25" customHeight="1" x14ac:dyDescent="0.15">
      <c r="B12" s="96">
        <f t="shared" si="5"/>
        <v>44051</v>
      </c>
      <c r="C12" s="128">
        <f t="shared" si="6"/>
        <v>44051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IF(WEEKDAY(B12)=1,IF(DAY(B12)&lt;=6,SUM(P12:OFFSET(P12,-(DAY(B12)-1),0))+juli!$T$35,SUM(P12:OFFSET(P12,-6,0))),"")</f>
        <v/>
      </c>
      <c r="R12" s="65"/>
      <c r="S12" s="26"/>
    </row>
    <row r="13" spans="2:19" s="2" customFormat="1" ht="11.25" customHeight="1" x14ac:dyDescent="0.15">
      <c r="B13" s="96">
        <f t="shared" si="5"/>
        <v>44052</v>
      </c>
      <c r="C13" s="128">
        <f t="shared" si="6"/>
        <v>44052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IF(WEEKDAY(B13)=1,IF(DAY(B13)&lt;=6,SUM(P13:OFFSET(P13,-(DAY(B13)-1),0))+juli!$T$35,SUM(P13:OFFSET(P13,-6,0))),"")</f>
        <v>0</v>
      </c>
      <c r="R13" s="65"/>
      <c r="S13" s="26"/>
    </row>
    <row r="14" spans="2:19" s="2" customFormat="1" ht="11.25" customHeight="1" x14ac:dyDescent="0.15">
      <c r="B14" s="96">
        <f t="shared" si="5"/>
        <v>44053</v>
      </c>
      <c r="C14" s="128">
        <f t="shared" si="6"/>
        <v>44053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IF(WEEKDAY(B14)=1,IF(DAY(B14)&lt;=6,SUM(P14:OFFSET(P14,-(DAY(B14)-1),0))+juli!$T$35,SUM(P14:OFFSET(P14,-6,0))),"")</f>
        <v/>
      </c>
      <c r="R14" s="65"/>
      <c r="S14" s="26"/>
    </row>
    <row r="15" spans="2:19" s="2" customFormat="1" ht="11.25" customHeight="1" x14ac:dyDescent="0.15">
      <c r="B15" s="96">
        <f t="shared" si="5"/>
        <v>44054</v>
      </c>
      <c r="C15" s="128">
        <f t="shared" si="6"/>
        <v>44054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IF(WEEKDAY(B15)=1,IF(DAY(B15)&lt;=6,SUM(P15:OFFSET(P15,-(DAY(B15)-1),0))+juli!$T$35,SUM(P15:OFFSET(P15,-6,0))),"")</f>
        <v/>
      </c>
      <c r="R15" s="65"/>
      <c r="S15" s="26"/>
    </row>
    <row r="16" spans="2:19" s="2" customFormat="1" ht="11.25" customHeight="1" x14ac:dyDescent="0.15">
      <c r="B16" s="96">
        <f t="shared" si="5"/>
        <v>44055</v>
      </c>
      <c r="C16" s="128">
        <f t="shared" si="6"/>
        <v>44055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IF(WEEKDAY(B16)=1,IF(DAY(B16)&lt;=6,SUM(P16:OFFSET(P16,-(DAY(B16)-1),0))+juli!$T$35,SUM(P16:OFFSET(P16,-6,0))),"")</f>
        <v/>
      </c>
      <c r="R16" s="65"/>
      <c r="S16" s="26"/>
    </row>
    <row r="17" spans="2:19" s="2" customFormat="1" ht="11.25" customHeight="1" x14ac:dyDescent="0.15">
      <c r="B17" s="96">
        <f t="shared" si="5"/>
        <v>44056</v>
      </c>
      <c r="C17" s="128">
        <f t="shared" si="6"/>
        <v>44056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IF(WEEKDAY(B17)=1,IF(DAY(B17)&lt;=6,SUM(P17:OFFSET(P17,-(DAY(B17)-1),0))+juli!$T$35,SUM(P17:OFFSET(P17,-6,0))),"")</f>
        <v/>
      </c>
      <c r="R17" s="65"/>
      <c r="S17" s="26"/>
    </row>
    <row r="18" spans="2:19" s="2" customFormat="1" ht="11.25" customHeight="1" x14ac:dyDescent="0.15">
      <c r="B18" s="96">
        <f t="shared" si="5"/>
        <v>44057</v>
      </c>
      <c r="C18" s="128">
        <f t="shared" si="6"/>
        <v>44057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IF(WEEKDAY(B18)=1,IF(DAY(B18)&lt;=6,SUM(P18:OFFSET(P18,-(DAY(B18)-1),0))+juli!$T$35,SUM(P18:OFFSET(P18,-6,0))),"")</f>
        <v/>
      </c>
      <c r="R18" s="65"/>
      <c r="S18" s="26"/>
    </row>
    <row r="19" spans="2:19" s="2" customFormat="1" ht="11.25" customHeight="1" x14ac:dyDescent="0.15">
      <c r="B19" s="96">
        <f t="shared" si="5"/>
        <v>44058</v>
      </c>
      <c r="C19" s="128">
        <f t="shared" si="6"/>
        <v>44058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IF(WEEKDAY(B19)=1,IF(DAY(B19)&lt;=6,SUM(P19:OFFSET(P19,-(DAY(B19)-1),0))+juli!$T$35,SUM(P19:OFFSET(P19,-6,0))),"")</f>
        <v/>
      </c>
      <c r="R19" s="65"/>
      <c r="S19" s="26"/>
    </row>
    <row r="20" spans="2:19" s="2" customFormat="1" ht="11.25" customHeight="1" x14ac:dyDescent="0.15">
      <c r="B20" s="96">
        <f t="shared" si="5"/>
        <v>44059</v>
      </c>
      <c r="C20" s="128">
        <f t="shared" si="6"/>
        <v>44059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IF(WEEKDAY(B20)=1,IF(DAY(B20)&lt;=6,SUM(P20:OFFSET(P20,-(DAY(B20)-1),0)),SUM(P20:OFFSET(P20,-6,0))),"")</f>
        <v>0</v>
      </c>
      <c r="R20" s="65"/>
      <c r="S20" s="26"/>
    </row>
    <row r="21" spans="2:19" s="2" customFormat="1" ht="11.25" customHeight="1" x14ac:dyDescent="0.15">
      <c r="B21" s="96">
        <f t="shared" si="5"/>
        <v>44060</v>
      </c>
      <c r="C21" s="128">
        <f t="shared" si="6"/>
        <v>44060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</row>
    <row r="22" spans="2:19" s="2" customFormat="1" ht="11.25" customHeight="1" x14ac:dyDescent="0.15">
      <c r="B22" s="96">
        <f t="shared" si="5"/>
        <v>44061</v>
      </c>
      <c r="C22" s="128">
        <f t="shared" si="6"/>
        <v>44061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15">
      <c r="B23" s="96">
        <f t="shared" si="5"/>
        <v>44062</v>
      </c>
      <c r="C23" s="128">
        <f t="shared" si="6"/>
        <v>44062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15">
      <c r="B24" s="96">
        <f t="shared" si="5"/>
        <v>44063</v>
      </c>
      <c r="C24" s="128">
        <f t="shared" si="6"/>
        <v>44063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15">
      <c r="B25" s="96">
        <f t="shared" si="5"/>
        <v>44064</v>
      </c>
      <c r="C25" s="128">
        <f t="shared" si="6"/>
        <v>44064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15">
      <c r="B26" s="96">
        <f t="shared" si="5"/>
        <v>44065</v>
      </c>
      <c r="C26" s="128">
        <f t="shared" si="6"/>
        <v>44065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15">
      <c r="B27" s="96">
        <f t="shared" si="5"/>
        <v>44066</v>
      </c>
      <c r="C27" s="128">
        <f t="shared" si="6"/>
        <v>44066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5"/>
      <c r="S27" s="26"/>
    </row>
    <row r="28" spans="2:19" s="2" customFormat="1" ht="11.25" customHeight="1" x14ac:dyDescent="0.15">
      <c r="B28" s="96">
        <f t="shared" si="5"/>
        <v>44067</v>
      </c>
      <c r="C28" s="128">
        <f t="shared" si="6"/>
        <v>44067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15">
      <c r="B29" s="96">
        <f t="shared" si="5"/>
        <v>44068</v>
      </c>
      <c r="C29" s="128">
        <f t="shared" si="6"/>
        <v>44068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15">
      <c r="B30" s="96">
        <f t="shared" si="5"/>
        <v>44069</v>
      </c>
      <c r="C30" s="128">
        <f t="shared" si="6"/>
        <v>44069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15">
      <c r="B31" s="96">
        <f t="shared" si="5"/>
        <v>44070</v>
      </c>
      <c r="C31" s="128">
        <f t="shared" si="6"/>
        <v>44070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15">
      <c r="B32" s="96">
        <f t="shared" si="5"/>
        <v>44071</v>
      </c>
      <c r="C32" s="128">
        <f t="shared" si="6"/>
        <v>44071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15">
      <c r="B33" s="96">
        <f t="shared" si="5"/>
        <v>44072</v>
      </c>
      <c r="C33" s="128">
        <f t="shared" si="6"/>
        <v>44072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15">
      <c r="B34" s="96">
        <f t="shared" si="5"/>
        <v>44073</v>
      </c>
      <c r="C34" s="128">
        <f t="shared" si="6"/>
        <v>44073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>
        <f ca="1">IF(WEEKDAY(B34)=1,IF(DAY(B34)&lt;=6,SUM(P34:OFFSET(P34,-(DAY(B34)-1),0)),SUM(P34:OFFSET(P34,-6,0))),"")</f>
        <v>0</v>
      </c>
      <c r="R34" s="65"/>
      <c r="S34" s="26"/>
    </row>
    <row r="35" spans="2:19" s="2" customFormat="1" ht="11.25" customHeight="1" thickBot="1" x14ac:dyDescent="0.2">
      <c r="B35" s="97">
        <f t="shared" si="5"/>
        <v>44074</v>
      </c>
      <c r="C35" s="135">
        <f t="shared" si="6"/>
        <v>44074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1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juli!G40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</row>
    <row r="39" spans="2:19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15">
      <c r="P42" s="1"/>
      <c r="Q42" s="1"/>
    </row>
    <row r="43" spans="2:19" hidden="1" x14ac:dyDescent="0.15">
      <c r="P43" s="1"/>
      <c r="Q43" s="1"/>
    </row>
    <row r="44" spans="2:19" hidden="1" x14ac:dyDescent="0.15">
      <c r="P44" s="1"/>
      <c r="Q44" s="1"/>
    </row>
    <row r="45" spans="2:19" hidden="1" x14ac:dyDescent="0.15">
      <c r="P45" s="1"/>
      <c r="Q45" s="1"/>
    </row>
  </sheetData>
  <sheetProtection selectLockedCells="1"/>
  <mergeCells count="11">
    <mergeCell ref="L38:N38"/>
    <mergeCell ref="D40:F40"/>
    <mergeCell ref="M40:N40"/>
    <mergeCell ref="M2:N2"/>
    <mergeCell ref="Q2:S2"/>
    <mergeCell ref="D1:G1"/>
    <mergeCell ref="D3:O3"/>
    <mergeCell ref="H1:K1"/>
    <mergeCell ref="M1:N1"/>
    <mergeCell ref="Q1:S1"/>
    <mergeCell ref="H2:K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baseColWidth="10" defaultColWidth="0" defaultRowHeight="13" zeroHeight="1" x14ac:dyDescent="0.15"/>
  <cols>
    <col min="1" max="1" width="0.6640625" customWidth="1"/>
    <col min="2" max="2" width="10.1640625" customWidth="1"/>
    <col min="3" max="3" width="4.5" customWidth="1"/>
    <col min="4" max="15" width="7" customWidth="1"/>
    <col min="16" max="17" width="10.6640625" customWidth="1"/>
    <col min="18" max="18" width="4.5" customWidth="1"/>
    <col min="19" max="19" width="24.5" customWidth="1"/>
    <col min="20" max="20" width="0.5" style="180" customWidth="1"/>
    <col min="21" max="26" width="0" hidden="1" customWidth="1"/>
    <col min="27" max="16384" width="8.83203125" hidden="1"/>
  </cols>
  <sheetData>
    <row r="1" spans="2:20" ht="18.75" customHeight="1" thickTop="1" x14ac:dyDescent="0.2">
      <c r="B1" s="113"/>
      <c r="C1" s="73"/>
      <c r="D1" s="223" t="s">
        <v>30</v>
      </c>
      <c r="E1" s="224"/>
      <c r="F1" s="224"/>
      <c r="G1" s="224"/>
      <c r="H1" s="207" t="s">
        <v>0</v>
      </c>
      <c r="I1" s="208"/>
      <c r="J1" s="208"/>
      <c r="K1" s="225"/>
      <c r="L1" s="74"/>
      <c r="M1" s="207" t="s">
        <v>8</v>
      </c>
      <c r="N1" s="222"/>
      <c r="O1" s="120" t="s">
        <v>9</v>
      </c>
      <c r="P1" s="76"/>
      <c r="Q1" s="207" t="s">
        <v>20</v>
      </c>
      <c r="R1" s="208"/>
      <c r="S1" s="209"/>
      <c r="T1" s="179"/>
    </row>
    <row r="2" spans="2:20" ht="18.75" customHeight="1" thickBot="1" x14ac:dyDescent="0.2">
      <c r="B2" s="77"/>
      <c r="C2" s="78"/>
      <c r="D2" s="78"/>
      <c r="E2" s="78"/>
      <c r="F2" s="78"/>
      <c r="G2" s="78"/>
      <c r="H2" s="210">
        <f>januari!H2</f>
        <v>0</v>
      </c>
      <c r="I2" s="211"/>
      <c r="J2" s="211"/>
      <c r="K2" s="212"/>
      <c r="L2" s="78"/>
      <c r="M2" s="210" t="s">
        <v>23</v>
      </c>
      <c r="N2" s="216"/>
      <c r="O2" s="121">
        <f>januari!O2</f>
        <v>2020</v>
      </c>
      <c r="P2" s="78"/>
      <c r="Q2" s="217">
        <f>januari!Q2</f>
        <v>0</v>
      </c>
      <c r="R2" s="218"/>
      <c r="S2" s="219"/>
      <c r="T2" s="179"/>
    </row>
    <row r="3" spans="2:20" ht="18.75" customHeight="1" thickTop="1" thickBot="1" x14ac:dyDescent="0.2">
      <c r="B3" s="80"/>
      <c r="C3" s="81"/>
      <c r="D3" s="213" t="s">
        <v>1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  <c r="P3" s="82"/>
      <c r="Q3" s="83"/>
      <c r="R3" s="84"/>
      <c r="S3" s="81"/>
      <c r="T3" s="179"/>
    </row>
    <row r="4" spans="2:20" ht="16.5" customHeight="1" thickTop="1" thickBot="1" x14ac:dyDescent="0.2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15">
      <c r="B5" s="96">
        <f>augustus!B35+1</f>
        <v>44075</v>
      </c>
      <c r="C5" s="127">
        <f>augustus!C35+1</f>
        <v>44075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IF(WEEKDAY(B5)=1,IF(DAY(B5)&lt;=6,SUM(P5:OFFSET(P5,-(DAY(B5)-1),0))+augustus!#REF!,SUM(P5:OFFSET(P5,-6,0))),"")</f>
        <v/>
      </c>
      <c r="R5" s="64"/>
      <c r="S5" s="25"/>
      <c r="T5" s="181"/>
    </row>
    <row r="6" spans="2:20" s="2" customFormat="1" ht="11.25" customHeight="1" x14ac:dyDescent="0.15">
      <c r="B6" s="96">
        <f>B5+1</f>
        <v>44076</v>
      </c>
      <c r="C6" s="128">
        <f>C5+1</f>
        <v>44076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IF(WEEKDAY(B6)=1,IF(DAY(B6)&lt;=6,SUM(P6:OFFSET(P6,-(DAY(B6)-1),0))+augustus!#REF!,SUM(P6:OFFSET(P6,-6,0))),"")</f>
        <v/>
      </c>
      <c r="R6" s="65"/>
      <c r="S6" s="26"/>
      <c r="T6" s="181"/>
    </row>
    <row r="7" spans="2:20" s="2" customFormat="1" ht="11.25" customHeight="1" x14ac:dyDescent="0.15">
      <c r="B7" s="96">
        <f t="shared" ref="B7:B33" si="5">B6+1</f>
        <v>44077</v>
      </c>
      <c r="C7" s="128">
        <f t="shared" ref="C7:C33" si="6">C6+1</f>
        <v>44077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IF(WEEKDAY(B7)=1,IF(DAY(B7)&lt;=6,SUM(P7:OFFSET(P7,-(DAY(B7)-1),0))+augustus!#REF!,SUM(P7:OFFSET(P7,-6,0))),"")</f>
        <v/>
      </c>
      <c r="R7" s="65"/>
      <c r="S7" s="27"/>
      <c r="T7" s="181"/>
    </row>
    <row r="8" spans="2:20" s="2" customFormat="1" ht="11.25" customHeight="1" x14ac:dyDescent="0.15">
      <c r="B8" s="96">
        <f t="shared" si="5"/>
        <v>44078</v>
      </c>
      <c r="C8" s="128">
        <f t="shared" si="6"/>
        <v>44078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IF(WEEKDAY(B8)=1,IF(DAY(B8)&lt;=6,SUM(P8:OFFSET(P8,-(DAY(B8)-1),0))+augustus!#REF!,SUM(P8:OFFSET(P8,-6,0))),"")</f>
        <v/>
      </c>
      <c r="R8" s="65"/>
      <c r="S8" s="26"/>
      <c r="T8" s="181"/>
    </row>
    <row r="9" spans="2:20" s="2" customFormat="1" ht="11.25" customHeight="1" x14ac:dyDescent="0.15">
      <c r="B9" s="96">
        <f t="shared" si="5"/>
        <v>44079</v>
      </c>
      <c r="C9" s="128">
        <f t="shared" si="6"/>
        <v>44079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IF(WEEKDAY(B9)=1,IF(DAY(B9)&lt;=6,SUM(P9:OFFSET(P9,-(DAY(B9)-1),0))+augustus!#REF!,SUM(P9:OFFSET(P9,-6,0))),"")</f>
        <v/>
      </c>
      <c r="R9" s="65"/>
      <c r="S9" s="26"/>
      <c r="T9" s="181"/>
    </row>
    <row r="10" spans="2:20" s="2" customFormat="1" ht="11.25" customHeight="1" x14ac:dyDescent="0.15">
      <c r="B10" s="96">
        <f t="shared" si="5"/>
        <v>44080</v>
      </c>
      <c r="C10" s="128">
        <f t="shared" si="6"/>
        <v>44080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e">
        <f ca="1">IF(WEEKDAY(B10)=1,IF(DAY(B10)&lt;=6,SUM(P10:OFFSET(P10,-(DAY(B10)-1),0))+augustus!#REF!,SUM(P10:OFFSET(P10,-6,0))),"")</f>
        <v>#REF!</v>
      </c>
      <c r="R10" s="65"/>
      <c r="S10" s="26"/>
      <c r="T10" s="181"/>
    </row>
    <row r="11" spans="2:20" s="2" customFormat="1" ht="11.25" customHeight="1" x14ac:dyDescent="0.15">
      <c r="B11" s="96">
        <f t="shared" si="5"/>
        <v>44081</v>
      </c>
      <c r="C11" s="128">
        <f t="shared" si="6"/>
        <v>44081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IF(WEEKDAY(B11)=1,IF(DAY(B11)&lt;=6,SUM(P11:OFFSET(P11,-(DAY(B11)-1),0))+augustus!#REF!,SUM(P11:OFFSET(P11,-6,0))),"")</f>
        <v/>
      </c>
      <c r="R11" s="65"/>
      <c r="S11" s="26"/>
      <c r="T11" s="181"/>
    </row>
    <row r="12" spans="2:20" s="2" customFormat="1" ht="11.25" customHeight="1" x14ac:dyDescent="0.15">
      <c r="B12" s="96">
        <f t="shared" si="5"/>
        <v>44082</v>
      </c>
      <c r="C12" s="128">
        <f t="shared" si="6"/>
        <v>44082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IF(WEEKDAY(B12)=1,IF(DAY(B12)&lt;=6,SUM(P12:OFFSET(P12,-(DAY(B12)-1),0))+augustus!#REF!,SUM(P12:OFFSET(P12,-6,0))),"")</f>
        <v/>
      </c>
      <c r="R12" s="65"/>
      <c r="S12" s="26"/>
      <c r="T12" s="181"/>
    </row>
    <row r="13" spans="2:20" s="2" customFormat="1" ht="11.25" customHeight="1" x14ac:dyDescent="0.15">
      <c r="B13" s="96">
        <f t="shared" si="5"/>
        <v>44083</v>
      </c>
      <c r="C13" s="128">
        <f t="shared" si="6"/>
        <v>44083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IF(WEEKDAY(B13)=1,IF(DAY(B13)&lt;=6,SUM(P13:OFFSET(P13,-(DAY(B13)-1),0))+augustus!#REF!,SUM(P13:OFFSET(P13,-6,0))),"")</f>
        <v/>
      </c>
      <c r="R13" s="65"/>
      <c r="S13" s="26"/>
      <c r="T13" s="181"/>
    </row>
    <row r="14" spans="2:20" s="2" customFormat="1" ht="11.25" customHeight="1" x14ac:dyDescent="0.15">
      <c r="B14" s="96">
        <f t="shared" si="5"/>
        <v>44084</v>
      </c>
      <c r="C14" s="128">
        <f t="shared" si="6"/>
        <v>44084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IF(WEEKDAY(B14)=1,IF(DAY(B14)&lt;=6,SUM(P14:OFFSET(P14,-(DAY(B14)-1),0))+augustus!#REF!,SUM(P14:OFFSET(P14,-6,0))),"")</f>
        <v/>
      </c>
      <c r="R14" s="65"/>
      <c r="S14" s="26"/>
      <c r="T14" s="181"/>
    </row>
    <row r="15" spans="2:20" s="2" customFormat="1" ht="11.25" customHeight="1" x14ac:dyDescent="0.15">
      <c r="B15" s="96">
        <f t="shared" si="5"/>
        <v>44085</v>
      </c>
      <c r="C15" s="128">
        <f t="shared" si="6"/>
        <v>44085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IF(WEEKDAY(B15)=1,IF(DAY(B15)&lt;=6,SUM(P15:OFFSET(P15,-(DAY(B15)-1),0))+augustus!#REF!,SUM(P15:OFFSET(P15,-6,0))),"")</f>
        <v/>
      </c>
      <c r="R15" s="65"/>
      <c r="S15" s="26"/>
      <c r="T15" s="181"/>
    </row>
    <row r="16" spans="2:20" s="2" customFormat="1" ht="11.25" customHeight="1" x14ac:dyDescent="0.15">
      <c r="B16" s="96">
        <f t="shared" si="5"/>
        <v>44086</v>
      </c>
      <c r="C16" s="128">
        <f t="shared" si="6"/>
        <v>44086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IF(WEEKDAY(B16)=1,IF(DAY(B16)&lt;=6,SUM(P16:OFFSET(P16,-(DAY(B16)-1),0))+augustus!#REF!,SUM(P16:OFFSET(P16,-6,0))),"")</f>
        <v/>
      </c>
      <c r="R16" s="65"/>
      <c r="S16" s="26"/>
      <c r="T16" s="181"/>
    </row>
    <row r="17" spans="2:20" s="2" customFormat="1" ht="11.25" customHeight="1" x14ac:dyDescent="0.15">
      <c r="B17" s="96">
        <f t="shared" si="5"/>
        <v>44087</v>
      </c>
      <c r="C17" s="128">
        <f t="shared" si="6"/>
        <v>44087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IF(WEEKDAY(B17)=1,IF(DAY(B17)&lt;=6,SUM(P17:OFFSET(P17,-(DAY(B17)-1),0))+augustus!#REF!,SUM(P17:OFFSET(P17,-6,0))),"")</f>
        <v>0</v>
      </c>
      <c r="R17" s="65"/>
      <c r="S17" s="26"/>
      <c r="T17" s="181"/>
    </row>
    <row r="18" spans="2:20" s="2" customFormat="1" ht="11.25" customHeight="1" x14ac:dyDescent="0.15">
      <c r="B18" s="96">
        <f t="shared" si="5"/>
        <v>44088</v>
      </c>
      <c r="C18" s="128">
        <f t="shared" si="6"/>
        <v>44088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15">
      <c r="B19" s="96">
        <f t="shared" si="5"/>
        <v>44089</v>
      </c>
      <c r="C19" s="128">
        <f t="shared" si="6"/>
        <v>44089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15">
      <c r="B20" s="96">
        <f t="shared" si="5"/>
        <v>44090</v>
      </c>
      <c r="C20" s="128">
        <f t="shared" si="6"/>
        <v>44090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15">
      <c r="B21" s="96">
        <f t="shared" si="5"/>
        <v>44091</v>
      </c>
      <c r="C21" s="128">
        <f t="shared" si="6"/>
        <v>44091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15">
      <c r="B22" s="96">
        <f t="shared" si="5"/>
        <v>44092</v>
      </c>
      <c r="C22" s="128">
        <f t="shared" si="6"/>
        <v>44092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15">
      <c r="B23" s="96">
        <f t="shared" si="5"/>
        <v>44093</v>
      </c>
      <c r="C23" s="128">
        <f t="shared" si="6"/>
        <v>44093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15">
      <c r="B24" s="96">
        <f t="shared" si="5"/>
        <v>44094</v>
      </c>
      <c r="C24" s="128">
        <f t="shared" si="6"/>
        <v>44094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5"/>
      <c r="S24" s="26"/>
      <c r="T24" s="181"/>
    </row>
    <row r="25" spans="2:20" s="2" customFormat="1" ht="11.25" customHeight="1" x14ac:dyDescent="0.15">
      <c r="B25" s="96">
        <f t="shared" si="5"/>
        <v>44095</v>
      </c>
      <c r="C25" s="128">
        <f t="shared" si="6"/>
        <v>44095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15">
      <c r="B26" s="96">
        <f t="shared" si="5"/>
        <v>44096</v>
      </c>
      <c r="C26" s="128">
        <f t="shared" si="6"/>
        <v>44096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15">
      <c r="B27" s="96">
        <f t="shared" si="5"/>
        <v>44097</v>
      </c>
      <c r="C27" s="128">
        <f t="shared" si="6"/>
        <v>44097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15">
      <c r="B28" s="96">
        <f t="shared" si="5"/>
        <v>44098</v>
      </c>
      <c r="C28" s="128">
        <f t="shared" si="6"/>
        <v>44098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15">
      <c r="B29" s="96">
        <f t="shared" si="5"/>
        <v>44099</v>
      </c>
      <c r="C29" s="128">
        <f t="shared" si="6"/>
        <v>44099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15">
      <c r="B30" s="96">
        <f t="shared" si="5"/>
        <v>44100</v>
      </c>
      <c r="C30" s="128">
        <f t="shared" si="6"/>
        <v>44100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15">
      <c r="B31" s="96">
        <f t="shared" si="5"/>
        <v>44101</v>
      </c>
      <c r="C31" s="128">
        <f t="shared" si="6"/>
        <v>44101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5"/>
      <c r="S31" s="26"/>
      <c r="T31" s="181"/>
    </row>
    <row r="32" spans="2:20" s="2" customFormat="1" ht="11.25" customHeight="1" x14ac:dyDescent="0.15">
      <c r="B32" s="96">
        <f t="shared" si="5"/>
        <v>44102</v>
      </c>
      <c r="C32" s="128">
        <f t="shared" si="6"/>
        <v>44102</v>
      </c>
      <c r="D32" s="42"/>
      <c r="E32" s="43"/>
      <c r="F32" s="164">
        <f t="shared" si="0"/>
        <v>0</v>
      </c>
      <c r="G32" s="42"/>
      <c r="H32" s="167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15">
      <c r="B33" s="96">
        <f t="shared" si="5"/>
        <v>44103</v>
      </c>
      <c r="C33" s="128">
        <f t="shared" si="6"/>
        <v>44103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15">
      <c r="B34" s="96">
        <f>B33+1</f>
        <v>44104</v>
      </c>
      <c r="C34" s="129">
        <f>C33+1</f>
        <v>44104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s="2" customFormat="1" ht="14.25" customHeight="1" thickTop="1" x14ac:dyDescent="0.15"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81"/>
    </row>
    <row r="37" spans="2:20" ht="14.25" customHeight="1" x14ac:dyDescent="0.2">
      <c r="B37" s="77"/>
      <c r="C37" s="105" t="s">
        <v>4</v>
      </c>
      <c r="D37" s="132" t="s">
        <v>5</v>
      </c>
      <c r="E37" s="132"/>
      <c r="F37" s="132"/>
      <c r="G37" s="150">
        <f>augustus!G40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SUM(P4:P34)</f>
        <v>0</v>
      </c>
      <c r="Q37" s="133"/>
      <c r="R37" s="102" t="s">
        <v>16</v>
      </c>
      <c r="S37" s="131"/>
      <c r="T37" s="179"/>
    </row>
    <row r="38" spans="2:20" ht="14.25" customHeight="1" x14ac:dyDescent="0.1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200" t="s">
        <v>35</v>
      </c>
      <c r="M38" s="200"/>
      <c r="N38" s="200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1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15">
      <c r="B40" s="77"/>
      <c r="C40" s="105" t="s">
        <v>4</v>
      </c>
      <c r="D40" s="220" t="s">
        <v>7</v>
      </c>
      <c r="E40" s="220"/>
      <c r="F40" s="220"/>
      <c r="G40" s="119">
        <f>G37-G38</f>
        <v>0</v>
      </c>
      <c r="H40" s="78"/>
      <c r="I40" s="78"/>
      <c r="J40" s="78"/>
      <c r="K40" s="78"/>
      <c r="L40" s="106"/>
      <c r="M40" s="201" t="s">
        <v>41</v>
      </c>
      <c r="N40" s="221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2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15">
      <c r="P42" s="1"/>
      <c r="Q42" s="1"/>
    </row>
    <row r="43" spans="2:20" hidden="1" x14ac:dyDescent="0.15">
      <c r="P43" s="1"/>
      <c r="Q43" s="1"/>
    </row>
    <row r="44" spans="2:20" hidden="1" x14ac:dyDescent="0.15">
      <c r="P44" s="1"/>
      <c r="Q44" s="1"/>
    </row>
  </sheetData>
  <sheetProtection selectLockedCells="1"/>
  <mergeCells count="11">
    <mergeCell ref="M40:N40"/>
    <mergeCell ref="D1:G1"/>
    <mergeCell ref="D3:O3"/>
    <mergeCell ref="D40:F40"/>
    <mergeCell ref="H1:K1"/>
    <mergeCell ref="M1:N1"/>
    <mergeCell ref="Q1:S1"/>
    <mergeCell ref="H2:K2"/>
    <mergeCell ref="M2:N2"/>
    <mergeCell ref="Q2:S2"/>
    <mergeCell ref="L38:N38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Microsoft Office User</cp:lastModifiedBy>
  <cp:lastPrinted>2007-02-02T10:13:47Z</cp:lastPrinted>
  <dcterms:created xsi:type="dcterms:W3CDTF">2007-01-30T09:24:31Z</dcterms:created>
  <dcterms:modified xsi:type="dcterms:W3CDTF">2019-11-26T12:11:30Z</dcterms:modified>
</cp:coreProperties>
</file>